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35" windowWidth="19320" windowHeight="6480" tabRatio="897" activeTab="4"/>
  </bookViews>
  <sheets>
    <sheet name="1.AG nepredviđeno" sheetId="1" r:id="rId1"/>
    <sheet name="2.E nepredviđeno" sheetId="2" r:id="rId2"/>
    <sheet name="3.TT nepredviđeno" sheetId="3" r:id="rId3"/>
    <sheet name="4.ViK nepredviđeno" sheetId="4" r:id="rId4"/>
    <sheet name="5.Zbirna rekap" sheetId="5" r:id="rId5"/>
  </sheets>
  <definedNames>
    <definedName name="_xlnm.Print_Area" localSheetId="0">'1.AG nepredviđeno'!$A$1:$F$118</definedName>
    <definedName name="_xlnm.Print_Area" localSheetId="2">'3.TT nepredviđeno'!$A$1:$F$66</definedName>
    <definedName name="_xlnm.Print_Area" localSheetId="3">'4.ViK nepredviđeno'!$A$1:$F$36</definedName>
    <definedName name="_xlnm.Print_Area" localSheetId="4">'5.Zbirna rekap'!$A$1:$E$36</definedName>
    <definedName name="_xlnm.Print_Titles" localSheetId="0">'1.AG nepredviđeno'!$5:$5</definedName>
  </definedNames>
  <calcPr fullCalcOnLoad="1"/>
</workbook>
</file>

<file path=xl/comments1.xml><?xml version="1.0" encoding="utf-8"?>
<comments xmlns="http://schemas.openxmlformats.org/spreadsheetml/2006/main">
  <authors>
    <author>Author</author>
  </authors>
  <commentList>
    <comment ref="D25" authorId="0">
      <text>
        <r>
          <rPr>
            <b/>
            <sz val="9"/>
            <rFont val="Tahoma"/>
            <family val="2"/>
          </rPr>
          <t>Author:</t>
        </r>
        <r>
          <rPr>
            <sz val="9"/>
            <rFont val="Tahoma"/>
            <family val="2"/>
          </rPr>
          <t xml:space="preserve">
=2*1,75*0,5*0,2+1*1*0,15+4*0,3*0,3*0,2</t>
        </r>
      </text>
    </comment>
    <comment ref="D29" authorId="0">
      <text>
        <r>
          <rPr>
            <b/>
            <sz val="9"/>
            <rFont val="Tahoma"/>
            <family val="2"/>
          </rPr>
          <t>Author:</t>
        </r>
        <r>
          <rPr>
            <sz val="9"/>
            <rFont val="Tahoma"/>
            <family val="2"/>
          </rPr>
          <t xml:space="preserve">
=4*(0,3*0,3*0,35)+1*1*0,15+0,85*0,85*0,2</t>
        </r>
      </text>
    </comment>
  </commentList>
</comments>
</file>

<file path=xl/sharedStrings.xml><?xml version="1.0" encoding="utf-8"?>
<sst xmlns="http://schemas.openxmlformats.org/spreadsheetml/2006/main" count="488" uniqueCount="266">
  <si>
    <t>I</t>
  </si>
  <si>
    <t>4.</t>
  </si>
  <si>
    <t>6.</t>
  </si>
  <si>
    <t>7.</t>
  </si>
  <si>
    <t>8.</t>
  </si>
  <si>
    <t>9.</t>
  </si>
  <si>
    <t>10.</t>
  </si>
  <si>
    <t>11.</t>
  </si>
  <si>
    <t>12.</t>
  </si>
  <si>
    <t>13.</t>
  </si>
  <si>
    <t>1.</t>
  </si>
  <si>
    <t>2.</t>
  </si>
  <si>
    <t>III</t>
  </si>
  <si>
    <t>IV</t>
  </si>
  <si>
    <t>3.</t>
  </si>
  <si>
    <t>5.</t>
  </si>
  <si>
    <t>VI</t>
  </si>
  <si>
    <t>VIII</t>
  </si>
  <si>
    <t>IX</t>
  </si>
  <si>
    <t>XI</t>
  </si>
  <si>
    <t>XII</t>
  </si>
  <si>
    <t>XV</t>
  </si>
  <si>
    <t>XVII</t>
  </si>
  <si>
    <t>XVIII</t>
  </si>
  <si>
    <t>XX</t>
  </si>
  <si>
    <t>kom</t>
  </si>
  <si>
    <t>____________________</t>
  </si>
  <si>
    <t>Ponuđač:</t>
  </si>
  <si>
    <t>Datum:</t>
  </si>
  <si>
    <t>Mesto:</t>
  </si>
  <si>
    <t>ZBIRNA REKAPITULACIJA</t>
  </si>
  <si>
    <t>Arhitektonsko građevinski radovi:</t>
  </si>
  <si>
    <t>Elektroenergetske instalacije:</t>
  </si>
  <si>
    <t>Termotehničke instalacije:</t>
  </si>
  <si>
    <t>Zaštita od požara:</t>
  </si>
  <si>
    <t>Instalacije vodovoda i kanalizacije:</t>
  </si>
  <si>
    <t>R. br.</t>
  </si>
  <si>
    <t>Opis</t>
  </si>
  <si>
    <t>UKUPNO:</t>
  </si>
  <si>
    <t>A</t>
  </si>
  <si>
    <t>B</t>
  </si>
  <si>
    <t>C</t>
  </si>
  <si>
    <t>D</t>
  </si>
  <si>
    <t>F</t>
  </si>
  <si>
    <t>OSNOVNI UGOVOR</t>
  </si>
  <si>
    <t xml:space="preserve">NAKNADNI I NEPREDVIĐENI RADOVI </t>
  </si>
  <si>
    <t>Ukupno u odnosu na osnovni ugovor 
(%)</t>
  </si>
  <si>
    <t>Ukupno 
(dinara bez PDV-a)</t>
  </si>
  <si>
    <t>Ukupno
(dinara sa PDV-om)</t>
  </si>
  <si>
    <t>OBJEKAT: PREKRŠAJNI SUD U USTANIČKOJ BR. 14, BEOGRAD</t>
  </si>
  <si>
    <t>R.br.</t>
  </si>
  <si>
    <t xml:space="preserve">Opis pozicije </t>
  </si>
  <si>
    <t>Jed. mere</t>
  </si>
  <si>
    <t xml:space="preserve">Količina </t>
  </si>
  <si>
    <t>Jed. cena (bez PDV-a)</t>
  </si>
  <si>
    <t>Ukupno 
(bez PDV-a)</t>
  </si>
  <si>
    <t>A.</t>
  </si>
  <si>
    <t>GRAĐEVINSKO ZANATSKI RADOVI</t>
  </si>
  <si>
    <t>m2</t>
  </si>
  <si>
    <t>m1</t>
  </si>
  <si>
    <t>m3</t>
  </si>
  <si>
    <t>kompl</t>
  </si>
  <si>
    <t>RUŠENJA I DEMONTAŽE</t>
  </si>
  <si>
    <t xml:space="preserve">Pažljiva demontaža spuštenih plafona od Armstrong i GK ploča. Ova pozicija se izvodi radi pristupa instalacijama koje su na drugi način nepristupačne, kao i zbog demontaže drvenih pregradnih zidova, drvenih plakara i zamene fasadne stolarija na koju su ovi plafoni delimično oslonjeni. Šut prikupiti, izneti, utovariti na kamion i odvesti na lokaciju koju odredi investitor. Cenom obuhvaćen transport, radna skela i rad. Obračun po m2. </t>
  </si>
  <si>
    <t xml:space="preserve">REKAPITULACIJA </t>
  </si>
  <si>
    <t>ZIDARSKI RADOVI</t>
  </si>
  <si>
    <t>SUVOMONTAŽNI RADOVI</t>
  </si>
  <si>
    <t>PODOPOLAGAČKI RADOVI</t>
  </si>
  <si>
    <t>MOLERSKO FARBARSKI RADOVI</t>
  </si>
  <si>
    <t>STOLARSKI RADOVI</t>
  </si>
  <si>
    <t>BRAVARSKI RADOVI</t>
  </si>
  <si>
    <t>RAZNI RADOVI</t>
  </si>
  <si>
    <t>IZOLATERSKI RADOVI</t>
  </si>
  <si>
    <t>BETONSKI RADOVI</t>
  </si>
  <si>
    <t>Obijanje zidnih keramičkih pločica sa slojem maltera ispod njih sa pregradnih zidova koji se ne ruše. Šut prikupiti, izneti, utovariti na kamion i odvesti na gradsku deponiju. Cenom obuhvaćen transport i rad. Obračun po m2.</t>
  </si>
  <si>
    <t>Rušenje perlit betona na krovu za izradu novih betonskih temelja za mašinsku i elektro opremu. Šut prikupiti, izneti, utovariti na kamion i odvesti na gradsku deponiju. Cenom obuhvaćen transport i rad. Obračun po m3.</t>
  </si>
  <si>
    <t>Rušenje pregradnog zida od opeke obostrano malterisanog d=16 cm. Ova pozicija nije specificirana u predmeru radova, a potrebno je delom uraditi prema projektu, a delom i po dodatnom zahtevu Korisnika. Šut prikupiti, izneti, utovariti na kamion i odvesti na gradsku deponiju. Cenom obuhvaćen transport i rad. Obračun po m2.</t>
  </si>
  <si>
    <t xml:space="preserve">Pažljiva demontaža pregradnih zidova od GK ploča i iverice d=12 cm u širini od 40 cm od fasadne stolarije, sa prethodnim sečenjem obloga zidova. Ova pozicija se izvodi kako bi se mogla demontirati postojeća stolarija i montirati nova aluminarija. Šut prikupiti, izneti, utovariti na kamion i odvesti na gradsku deponiju. Cenom obuhvaćen transport, radna skela i rad. Obračun po m2. </t>
  </si>
  <si>
    <t xml:space="preserve">Demontaža postojećih, znatno oštećenih pregradnih zidova od iverice koji se naknadnim intervencijama teško mogu dovesti u prvobitno stanje. Šut prikupiti, izneti, utovariti na kamion i odvesti na lokaciju koju odredi investitor. Cenom obuhvaćen transport, radna skela i rad. Obračun po m2. </t>
  </si>
  <si>
    <t>Pažljiva demontaža postojećih jednokrilnih bravarskih ubetoniranih vrata dim. 90x205 cm u hodniku na krovu zbog ugradnje novih PP vrata. Demontirani materijal utovariti na kamion i odvesti na deponiju koju odredi investitor. Šut prikupiti, izneti, utovariti na kamion i odvesti na gradsku deponiju. Cenom obuhvaćen transport i rad. Obračun po komadu.</t>
  </si>
  <si>
    <t>kg</t>
  </si>
  <si>
    <t>Nabavka materijala i betoniranje AB stopa betonom MB20 na krovnoj ploči za nošenje gromobrana. Cenom obuhvaćena oplata, armatura, beton, transport i rad. Obračun po m3.</t>
  </si>
  <si>
    <t>Nabavka materijala i izrada hidroizolacije na fasadi na spoju krovnog nazitka i gornje površine montažne AB prozorske nadstrešnice. Postojeću podlogu na kojoj je već nanešen poliazbitol očistiti, oprati vodom i naneti novu izolaciju od POLIAZBITOLA sa prethodnih premazom bitulitom. Nakon potpunog očvrćavanja poliazbitola povrčine obojiti KROVOPLASTOM u dva premaza u tonu i nijansi prema novoj fasadi. Cenom obuhvaćen materijal, rad i transport. Obračun po m2.</t>
  </si>
  <si>
    <t>Nabavka materijala i zaptivanje spojeva između dve montažne AB prozorske nastrešnice i na spoju krovnog nadzidka sa istom, materijalom SIKA FLEKS 11C ili slično. Pukotine su nastale ispadanjem postojećeg elastičnog materijala i trenutno dolazi do procurivanja vode. Širina fuga odnosno holkera je oko 2cm. Nakon nanošenja materijala vrši se završna obrada istog bojenjem akrilnom bojom za beton koja se posebno obračunava. Cenom obuhvaćen materijal, rad i transport. Obračun po m1.</t>
  </si>
  <si>
    <t>Nabavka materijala i izrada maski za instalacije od GK ploča na pocinkovanoj podkonstrukciji, razvijene širine do 1m. Završna obrada u svemu prema opisu pozicije VIII 3.</t>
  </si>
  <si>
    <t>Nabavka materijaka i izrada noseće čelične konstrukcije za gromobran i za zatege za stabilizaciju grobrana. Konstrukciju, približne težine 70kg je potrebno ankerovati za međuspratnu konstrukciju. Završna obrada bojom za metal u dva sloja preko antikorozivne zaštite sa svim prethodnim predradnjama. Cenom obuhvaćeni materijal, transport i rad.  Obračun po kompletu.</t>
  </si>
  <si>
    <t>Demontaža, delimična prepravka i ponovna montaža postojeće AL pregrade sa vratima dim. 200x300 cm na mesto koje odredi investitor. Trenutni položaj pregrade u prostoriji 2.80 je nefukcionalan i neophodno je istu premestiti u osu 6 prostorije 2.83 kako bi se odvojio deo u kome rade zaposleni od dela objekta gde komunikaciju imaju stranke. Cenom obuhvaćen materijal i rad. Obračun po m2.</t>
  </si>
  <si>
    <t>Pažljivo rušenje delova pregradnih zidova od opeke obostrano malterisanih d=16 cm u širini od 40 cm od fasadne stolarije sa istovremenim obostranim prosecanjem istih u dubini od 5cm kako ne bi došlo do prevelikog oštećenja pomenutih pregradnih zidova. Ova pozicija se izvodi kako bi se mogla demontirati postojeća stolarija i montirati nova aluminarija. Šut prikupiti, izneti, utovariti na kamion i odvesti na gradsku deponiju. Cenom obuhvaćen transport i rad. Obračun po m2.</t>
  </si>
  <si>
    <t>Demontaža postojećih odbojnih dasaka i sokle od drvenih dasaka širine 10 cm u sudnicama. Cenom obuhvaćen rad, prenos i odvoz istih na deponiju na udaljenost do 10 km.
Obračun po m1.</t>
  </si>
  <si>
    <t>Nabavka materijala i zidarska obrada raznih špaletni na zidovima d=16-20 cm. Obrađuju se špaletne na betonskim zidovima sa kojih su demontirana bravarska vrata i čela na zidovima od opeke koja su prosecana pa rušena, produžnim malterom 1:2:6. Cenom obuhvaćeni materijal, transport i rad. Obračun po m1.</t>
  </si>
  <si>
    <t>Okretanje smera drvenih dvokrilnih vrata sa nadsvetlom. Pozicija obuhvata demontažu i ponovnu montažu vrata sa novim smerom otvaranja krila prema projektu. Ukoliko dođe do oštećenja sve oštećene delove zameniti novim.  Cenom obuhvaćen materijal i rad. Obračun po komadu.</t>
  </si>
  <si>
    <t>pauš</t>
  </si>
  <si>
    <t>Reparacija lifta. Pozicija obuhvata struganje stare boje sa portala, bojenje dva puta osnovnom i dva puta završnom bojom kao i izradu novog PVC poda na podu lifta. U cenu ulazi materijal, rad, transport i skela. Obračun paušalno.</t>
  </si>
  <si>
    <t>Nabavka materijala i izrada novih stepenica, od kutijastih profila i čeličnih limova, preko krovnog nadzidka za prelaz sa nižeg na višlji deo krova. Završna obrada bojom za metal u dva sloja preko antikorozivne zaštite sa svim prethodnim predradnjama. Cenom obuhvaćeni materijal, transport i rad.  Obračun po kompletu.</t>
  </si>
  <si>
    <t>Reparacija postojeće unutrašnje fasadne opeke. Po nalogu investitora sprovesti reparaciju opeke pranjem iste hemijskim sredstvima koje odmašćuju opeku a istovremeno je ne oštećuju niti narušavaju njen prirodni izgled. Nakon toga opeku isprati vodom više puta kako bi se skinula sva hemijska sredstva sa iste i bolje prionuo nov premaz materijalom SIKAGARD 700 koji je posebno obračunat. U cenu ulazi materijal, rad i radna skela. Obračun po m2.</t>
  </si>
  <si>
    <t>PROTIVPOŽARNA BRAVARIJA</t>
  </si>
  <si>
    <t>kol</t>
  </si>
  <si>
    <t>m</t>
  </si>
  <si>
    <t xml:space="preserve">Isporuka i montaža parapetnih fan coil  uređaja proizvod VENTILCLIMA  tip VCE 65  ili ekvivalentni uređaj (visine H=480mm  dužine L=1255 mm) radi ugradnje na mesto demontiranog. U kompletu sa kadicom za odvod kondenzata KK i i ugradnim termostatom UTA
 Napomena: Predvideti i prepravku veze radi ugradnje novih.
</t>
  </si>
  <si>
    <t xml:space="preserve">Isporuka i montaža parapetnih fan coil  uređaja proizvod VENTILCLIMA  tip VCE 75 ili ekvivalentni uređaj (visine H=580mm  dužine L=1255 mm) radi ugradnje na mesto demontiranog. U kompletu sa kadicom za odvod kondenzata KK i i ugradnim termostatom UTA
Napomena: Predvideti i prepravku veze radi ugradnje novih.
</t>
  </si>
  <si>
    <t>komplet</t>
  </si>
  <si>
    <t>Isporuka i ugradnja  spoljne protiv kišne fiksne žaluzine sa zaštitnom mrežicom za ulazak insekata dimenzija 1100x1100mm</t>
  </si>
  <si>
    <t>Isporuka i ugradnja prigušivača buke, proizvod firme "IMP" ili sl. 
tip DZ , d =100 mm, s = 100 mm dim.1800x500x1500mm za ugradnju u maš.sali na krovu L2</t>
  </si>
  <si>
    <t>350x250 mm</t>
  </si>
  <si>
    <t>200x200 mm</t>
  </si>
  <si>
    <t>Protivpožarne klapne prema JUS U.J1.174 i JUS ISO 834, vatrootpornosti 120 min, sa termičkim okidačem, sa  prekidačem krajnjeg položaja, elektromotornim pogonom i oprugom za vraćanje u zatvoren položaj kada nestane električno napajanje,  proizvod firme “VIS” kompani ili ekvivalentno. tip: PK-E, sledećih dimenzija:</t>
  </si>
  <si>
    <t>1000x200 mm</t>
  </si>
  <si>
    <t>650x250 mm</t>
  </si>
  <si>
    <t>450x250 mm</t>
  </si>
  <si>
    <t>Isporuka i ugradnja rezervne glavne cirkulacione pumpe proizvod Grundfos tip TP100-90/4 NP16  ili ekvivalentno za ugradnju na glavni napojni vod sa pratećim elektro radovima</t>
  </si>
  <si>
    <t>Servisiranje ili zamena postojećih odvazdušnih ventila DN10 na sistemu radijatorskog grejanja</t>
  </si>
  <si>
    <t>Isporuka i ugradnja gumenog kompenzator DN100 PN16, u kompletu sa prirubnicama, kontraprirubnicama i prirubničkim setom</t>
  </si>
  <si>
    <t>Isporuka i ugradnja navojnih loptastih ventila DN32 NP6, za ugradnju na razdelnik i sabirnik radi punjenja i pražnjenja instalacije. U poziciji se sadržana izrada priključaka na razdelniku i sabirniku</t>
  </si>
  <si>
    <t>Isporuka i ugradnja termomanometra 0-6 bar, 0-120C radijalni sa isporukom i ugradnjom crnog mufa od 1/2"</t>
  </si>
  <si>
    <t>Isporuka i ugradnja  bakarnih cevi za gasnu i tečnu fazu freonske instalacije za povezivanje unutrašnjih i spoljnih klima jedinica inverterskih spilt sistema Panasonik. U cenu bakra uračunatih 50% fiting, spojni materijal,elektrode,tehničke gasove i dr.</t>
  </si>
  <si>
    <t>Ø6,35 mm</t>
  </si>
  <si>
    <t>Ø12,7 mm</t>
  </si>
  <si>
    <t xml:space="preserve">Izolacija bakarnih cevi za split sistem izolacijom (halogen free) ili ekvivalentno, koja se vodi u prostoru spuštenog plafona, debljine 6 i 9mm </t>
  </si>
  <si>
    <t>6x6</t>
  </si>
  <si>
    <t>9x12</t>
  </si>
  <si>
    <t>Punjenje instalacije freon R410A</t>
  </si>
  <si>
    <t>Demontaža  postojeće termičke izolacije koja je u jako lošem stanju, (dotrajala),  čišćenje cevovoda od korozije i miniziranje dva puta i antikoroziono farbanje</t>
  </si>
  <si>
    <t>DN15 (22x13mm)</t>
  </si>
  <si>
    <t>DN20 (28x13mm)</t>
  </si>
  <si>
    <t>DN25 (35x13mm)</t>
  </si>
  <si>
    <t>DN32 (42x13mm)</t>
  </si>
  <si>
    <t>DN40 (48x13mm)</t>
  </si>
  <si>
    <t>DN50 (60x13mm)</t>
  </si>
  <si>
    <t>DN65 (76x13mm)</t>
  </si>
  <si>
    <t>DN80 (89x13mm)</t>
  </si>
  <si>
    <t>DN100 (108x13mm)</t>
  </si>
  <si>
    <t>Isporuka i ugradnja termičke izolacije sa parnom branom, halogen free, debljine d=25 mm, tipa K-flex ili ekvivalentno u  kompletu sa lepkom i trakom za izolovanje postojećeg cevovoda radijatorskog grejanja i postojećih fenkoila koji se vode kroz spoljni prostor</t>
  </si>
  <si>
    <t>DN15 (22 x 25 mm)</t>
  </si>
  <si>
    <t>DN20 (28 x 25 mm)</t>
  </si>
  <si>
    <t>DN25 (35 x 25 mm)</t>
  </si>
  <si>
    <t>DN32 (42 x 25 mm)</t>
  </si>
  <si>
    <t>DN40 (48 x 25 mm)</t>
  </si>
  <si>
    <t>DN80 (89 x 25 mm) u AL oblozi</t>
  </si>
  <si>
    <t xml:space="preserve">DN100 (108 x 25 mm) </t>
  </si>
  <si>
    <t>Prestrujna rešetka sa kontraramom za ugradnju u aluminijumska i drvena vrata, dimenzija 400x225 mm</t>
  </si>
  <si>
    <t>Demontaža postojeće limene kućice na krovu i izrada i montaža nove kućice, dimenzija prema novom rasporedu cevovoda DN150 koji napaja kondenzatore rashladnih agregata. Nova kućica je od čeličnog lima ili sendvič panela, u boji po želji Investitora.</t>
  </si>
  <si>
    <t xml:space="preserve">Isporuka i ugradnja krovnog centrifugalnog ventilatora pravougaonog priključka, proizvod firme Soler&amp;Palau, Španija, identičnih karakteristika kao postojeći SRV-500/116/6/8 , proizvod IMP 
</t>
  </si>
  <si>
    <t>REKAPITULACIJA</t>
  </si>
  <si>
    <t>rb</t>
  </si>
  <si>
    <t>opis pozicije</t>
  </si>
  <si>
    <t>jm</t>
  </si>
  <si>
    <t>jed. cena</t>
  </si>
  <si>
    <t>REPARACIJA DIZEL ELEKTRIČNOG AGREGATA</t>
  </si>
  <si>
    <t>1</t>
  </si>
  <si>
    <t>RO-ATS</t>
  </si>
  <si>
    <t xml:space="preserve">Slobodnostojeći razvodni čelični orman, dimenzija 1000x600x2000, sa automatskim upravljačkim modulom D-500, DATAKOM, changeoverom 1-0-2, 400A, kompakt prekidačem, automatskim punjačem baterija, ostalom rasklopnom opremom renomiranog proizvođača i sitnim montažnim materijalom. </t>
  </si>
  <si>
    <t>Isporučeno ispitano, povezano, programirano i pušteno u rad.</t>
  </si>
  <si>
    <t>Obuka korisnika.</t>
  </si>
  <si>
    <t>Tehnička dokumentacija, Atesti i Projekat izvedenog stanja.</t>
  </si>
  <si>
    <t>2</t>
  </si>
  <si>
    <t>SERVIS DIZEL ELEKTRIČNOG AGREGATA</t>
  </si>
  <si>
    <t>Veliki servis i pregled dizel motora obuhvata:</t>
  </si>
  <si>
    <t>- provera sistema za podmazivanje</t>
  </si>
  <si>
    <t>- zamena svih filtera i zamena ulja</t>
  </si>
  <si>
    <t>- provera sistema za hlađenje</t>
  </si>
  <si>
    <t>- zamena rashladne tečnosti (glikola)</t>
  </si>
  <si>
    <t>- pregled i remont vodene pumpe</t>
  </si>
  <si>
    <t>- zamena semeringa i ležajeva</t>
  </si>
  <si>
    <t>- provera, demontaža i ispiranje hladnjaka</t>
  </si>
  <si>
    <t>- ispitivanje grejača rashladne tečnosti</t>
  </si>
  <si>
    <t>- provera sistema za napajanje gorivom, pregled svih dovoda, zamena filtera goriva i provera prelivne cevi</t>
  </si>
  <si>
    <t>- provera sistema usisa vazduha i zamena vazdušnog filtera</t>
  </si>
  <si>
    <t>- zamena svih gumenih creva i klinastih kaiševa</t>
  </si>
  <si>
    <t>- provera sistema za izduv sagorelih gasova, zamena zaptivki na izduvnim loncima</t>
  </si>
  <si>
    <t>- pregled dizni i podešavanje potrbnih zazora motora prema tehničkim preporukama proizvođača</t>
  </si>
  <si>
    <t>- provera elektropokretača</t>
  </si>
  <si>
    <t>- provera elektro generatora</t>
  </si>
  <si>
    <t xml:space="preserve">UKUPNO A: REPARACIJA DIZEL ELEKTRIČNOG AGREGATA: </t>
  </si>
  <si>
    <t>KONTROLERI RADA GREJAČA SLIVNIKA</t>
  </si>
  <si>
    <t>Termostat DEVIREG 316 sa sondom</t>
  </si>
  <si>
    <t xml:space="preserve">UKUPNO B: KONTROLERI RADA GREJAČA SLIVNIKA: </t>
  </si>
  <si>
    <t>NOVI RAZVODNI ORMANI ELEKTROMOTORNOG POGONA</t>
  </si>
  <si>
    <t>RO-TOP. VODA</t>
  </si>
  <si>
    <t xml:space="preserve">Slobodnostojeći razvodni čelični orman, dimenzija 1000x600x2000, sa PLC kontrolerima, zaštitno rasklopnom opremom i ostalom rasklopnom opremom renomiranog proizvođača i sitnim montažnim materijalom. </t>
  </si>
  <si>
    <t>RO-HL.VODA</t>
  </si>
  <si>
    <t>UKUPNO :</t>
  </si>
  <si>
    <r>
      <t xml:space="preserve">Demontaža postojećih čeličnih cevi </t>
    </r>
    <r>
      <rPr>
        <sz val="11"/>
        <color indexed="8"/>
        <rFont val="Calibri"/>
        <family val="2"/>
      </rPr>
      <t>Ø</t>
    </r>
    <r>
      <rPr>
        <sz val="11"/>
        <color indexed="8"/>
        <rFont val="Arial"/>
        <family val="2"/>
      </rPr>
      <t xml:space="preserve"> 2" i elektro dozni u podovima sa krpljenjem rupa nastalih nakon demontaže cementnim malterom. Šut prikupiti, izneti, utovariti na kamion i odvesti na gradsku deponiju. Cenom obuhvaćen materijal, transport i rad. Obračun po kom.</t>
    </r>
  </si>
  <si>
    <t>KERAMIČARSKI RADOVI</t>
  </si>
  <si>
    <t>Nabavka  materijala i  postavljanje podne keramike u hodnicima, dimenzija po izboru investitora, na sloju lepka. Keramiku I klase protivkliznosti R10 lepiti lepkom u slogu po izboru investitora. Postavljene pločice fugovati i pod očistiti. Dezen pločica i boja fugomala po izboru investitora. Cenom je obuhvaćen materijal, rad i transport. Obračun po m2.</t>
  </si>
  <si>
    <t>PODOPOLAGAŠKI RADOVI</t>
  </si>
  <si>
    <t>Reparacija postojećih drvenih vrata. Pozicija obuhvata zamenu okova, ampasonje, zamenu oštećenih drvenih elemenata, kitovanje i bojenje masnom farbom kako bi se sve fleke prekrile, krpljenje ispucalog maltera, silikoniranje na dovratnicima i montažu zidnog odbojnika. Cenom obuhvaćen materijal i rad. Obračun po komadu.</t>
  </si>
  <si>
    <t>Reparacija postojećih drvenih vrata. Pozicija obuhvata delimičnu zamenu okova, ampasonje, zamenu oštećenih drvenih elemenata, kitovanje i bojenje masnom farbom kako bi se sve fleke prekrile, krpljenje ispucalog maltera, silikoniranje na dovratnicima i montažu zidnog odbojnika. Cenom obuhvaćen materijal i rad. Obračun po komadu.</t>
  </si>
  <si>
    <r>
      <t xml:space="preserve">Nabavka materijala i izrada ojačanja za nošenje montažno demontažne pregrade na I spratu i fasadne stolarije na prizemlju. Ojačanje se izrađuje od čeličnih kutija </t>
    </r>
    <r>
      <rPr>
        <sz val="11"/>
        <rFont val="Arial"/>
        <family val="2"/>
      </rPr>
      <t xml:space="preserve">50x50x3 </t>
    </r>
    <r>
      <rPr>
        <sz val="11"/>
        <color indexed="8"/>
        <rFont val="Arial"/>
        <family val="2"/>
      </rPr>
      <t xml:space="preserve">mm i sakriva spuštenim plafonom što se posebno obračunava. Završna obrada bojom za metal u dva sloja preko antikorozivne zaštite sa svim prethodnim predradnjama. Cenom obuhvaćeni materijal, transport i rad. Obračun po kg ugrađenog čelika. </t>
    </r>
  </si>
  <si>
    <t>Nabavka i postavljanje homogene podne obloge na bazi PVC ANTISTATIK u trakama otpornosti (R&lt; 1 x 10⁶ Ω, &lt; 2 kV) tipa Tarket ili ekvivalentno. Trake su širine 200 cm i debljine 2,0 mm. Izvedena podloga mora biti čvrsta, fino perdašena i suva. Podlogu očistiti od prašine, naneti masu za izravnanje i fino je obrusiti. Na pripremljenu podlogu položiti bakarne trake širine 15-20 mm i debljine 0,20 mm unakrsno u rasteru 50x50 cm i povezati obodnom trakom (ispod lajsne), koja se povezuje sa uzemljenjem. Trake zalepiti celom površinom za podlogu elektroprovodnim (antistatik) lepkom, u svemu prema upustvu proizvođača. Spojnice zavariti toplim vazduhom, pomoću mekih PVC elektroda. Odmah po ugradnji podnu oblogu očistiti i premazati sredstvom na bazi emulzija za zaštitu i negu PVC podova. Način polaganja, boja traka i vrsta PVC obodnih lajsni po izboru nadzorne službe.
Obračun po m² komplet položene podne obloge prema opisu.</t>
  </si>
  <si>
    <t>Priprema podloge od armiranog betona sa koje je prethodno skinut itison za postavljanje laminata. Pozicija obuhvata mašinsko brušenje starog lepka, usisavanje podloge, nabavku materijala i premazivanje podloge prajmerom. Cenom obuhvaćen materijal, rad i transport. Obračun po m2.</t>
  </si>
  <si>
    <t xml:space="preserve">AG * NEPREDVIĐENI RADOVI  </t>
  </si>
  <si>
    <t>Nabavka i ugradnja dvokrilnih metalnih protivpožarnih vrata otpornih na požar 90 min i atestiranih prema  SRPS  U. J1 160 DIM. 195x205cm. 
Štok je metalni-ankerovan za zid, krilo je urađeno od kutijastih profila 50/50/4 mm. i lima d=1,5 mm.
Vrata moraju imati atesnu pločicu,dihtung traku po celom obodu i mehanizam za samozatvaranje.
Okov je standardan sa cilindričnom EDB bravom i tri ključa.
Spojnice zapuniti ekspandirajućom vatrootpornom penom.
U poziciju ulazi i metalni prag.
Finalna obrada je bojenje masnom bojom-vatrootpornom, sa predhodnim miniziranjem dva puta. Obračun po m2.</t>
  </si>
  <si>
    <t>Reparacija rukohvata na pristupnom stepeništu iz Ustaničke. Pozicija obuhvata reparaciju postojećeg rukohvata od čeličnih kutija visine 10 cm, poz e, u svemu prema ugovorenom opisu za poziciju XII 5.  U cenu ulazi materijal, rad i transport. Obračun po m1.</t>
  </si>
  <si>
    <t>Nabavka materijala i izrada novog srednjeg rukohvata na pristupnom stepeništu iz Ustaničke od čeličnih savijenih flahova. Radionički crtež obezbeđuje nadzorna služba. Završna obrada u svemu prema ugovorenom opisu za poziciju XVII.  U cenu ulazi materijal, rad i transport. Obračun po m1.</t>
  </si>
  <si>
    <t>Reparacija ograda na pasarelama. Pozicija obuhvata zamenu polomljenih elemenata drvene ograde, kitovanje oštećenih i izgrebanih delova, kompletno bojenje drvenih elemenata masnom farbom kako ne bi bilo vidno krpljenje gitom, bojenje i eventualno učvršćivanje metalnih stubova ograde.  U cenu ulazi materijal, rad i transport. Obračun po m2.</t>
  </si>
  <si>
    <t>Reparacija rukohvata na pasarelama. Pozicija obuhvata zamenu polomljenih elemenata drvenih rukohvata, kitovanje oštećenih i izgrebanih delova, kompletno bojenje drvenih elemenata masnom farbom kako ne bi bilo vidno krpljenje gitom, bojenje i eventualno učvršćivanje metalnih držača rukohvata.  U cenu ulazi materijal, rad i transport. Obračun po m1.</t>
  </si>
  <si>
    <t>Reparacija ograda na stepeništu do Ustaničke. Pozicija obuhvata zamenu polomljenih elemenata drvene ograde, kitovanje oštećenih i izgrebanih delova, kompletno bojenje drvenih elemenata masnom farbom kako ne bi bilo vidno krpljenje gitom, bojenje i eventualno učvršćivanje metalnih stubova ograde.  U cenu ulazi materijal, rad i transport. Obračun po m2.</t>
  </si>
  <si>
    <t>Reparacija ograda na stepeništu do autoputa. Pozicija obuhvata zamenu polomljenih elemenata drvene ograde, kitovanje oštećenih i izgrebanih delova, kompletno bojenje drvenih elemenata masnom farbom kako ne bi bilo vidno krpljenje gitom, bojenje i eventualno učvršćivanje metalnih stubova ograde.  U cenu ulazi materijal, rad i transport. Obračun po m2.</t>
  </si>
  <si>
    <t>Reparacija rukohvata na stepeništu do autoputa. Pozicija obuhvata zamenu polomljenih elemenata drvenih rukohvata, kitovanje oštećenih i izgrebanih delova, kompletno bojenje drvenih elemenata masnom farbom kako ne bi bilo vidno krpljenje gitom, bojenje i eventualno učvršćivanje metalnih držača rukohvata.  U cenu ulazi materijal, rad i transport. Obračun po m1.</t>
  </si>
  <si>
    <t>Pažljiva demontaža postojećih drvenih dvokrilnih vrata sa nadsvetlom, radi funkcionalnosti objekta. Postojeća dvokrilna vrata otežavaju pristup novoprojektovanim prostorijama.  Dimenzije vrata su 1,90x2,40m dimenzija krila sa različitom visinom nadsvetla. Demontirani materijal utovariti na kamion i odvesti na deponiju koju odredi investitor. Šut prikupiti, izneti, utovariti na kamion i odvesti na gradsku deponiju. Cenom obuhvaćen transport i rad. Obračun po m2.</t>
  </si>
  <si>
    <t xml:space="preserve">Nabavka materijala i postavljanje podne obloge laminat tipa Tarket 833 Select 42021217. Pozicija obuhvata postavljanje filca, laminata i obodne lajsne pored zidova. Cenom obuhvaćen materijal, rad i transport. Obračun po m2.
</t>
  </si>
  <si>
    <t>Izrada spuštenih plafona sistem Armstrong u svemu prema opisu pozicije VIII.1.  Pozicija obuhvata prenos i pripremu ranije demontiranog i oštećenog materijala radi uklapanja u postojeći plafon koji je ostao u središnjem delu prostorija, montažu ovako pripremljene konstrukcije i montažu probranih prethodno demontiranih ploča. U cenu ulazi rad, radna skela i transport. Obračun po m2.</t>
  </si>
  <si>
    <t>Priprema podloge od armiranog betona sa koje je prethodno skinut itison za lepljenje keramike. Pozicija obuhvata mašinsko brušenje starog lepka i usisavanje podloge, nabavku materijala i saniranje manjih i većih pukotina u međuspratnoj konstrukciji zaštitnom epoksidno cementnom masom kojih ima oko 1% površine sa oštećenjima na kojima se lepe novi podovi, nabavku materijala i premazivanje podloge prajmerom. Cenom obuhvaćen materijal, rad i transport. Obračun po m2.</t>
  </si>
  <si>
    <t>Gletovanje postojećih, nakon demontažnih radova znatno oštećenih, zidova i plafona kao i mesta na prelazima između stare i nove obrade zidova. Cenom obuhvaćen materijal, rad i skela. Obračun po m2.</t>
  </si>
  <si>
    <t>Reparacija postojećih nadsvetla - unutrašnih fiksnih drvenih prozora dim.120x70 cm. Pozicija obuhvata čišćenje stakla od postojeće boje i čišćenje drvenih elemenata. Cenom obuhvaćen materijal i rad. Obračun po komadu.</t>
  </si>
  <si>
    <t xml:space="preserve">TT * NEPREDVIĐENI RADOVI  </t>
  </si>
  <si>
    <t>Regulatori protoka okrugli i pravougaonog preseka, proizvod firme IMP, ili.sl. tip RL, sledećih veličina:</t>
  </si>
  <si>
    <t>Isporuka i ugradnja  kanalskog ventilatora pravougaonog priključka, 600x300mm, proizvod firme Soler&amp;Palau, Španija, sledećih tipova i karakteristika: tip: ILT/4-315,  
V = 2.000 m³/h, Hm = 450  Pa, 
N = 930 W,3~ 400V,  I = 1,77 A  
sa frekventnim regulatorom</t>
  </si>
  <si>
    <t xml:space="preserve">UKUPNO NEPREDVIĐENI RADOVI </t>
  </si>
  <si>
    <t>Demontaža i ponovna montaža neprovidnog stakla i drvenih stolova u portirnici. Pozicija obuhvata demontažu, okretanje i montažu neprovidnog stakla i demontažu i ponovnu montažu pulta od stolova kako bi se u portirnici mogla nesmetano postaviti granitna keramika. Cenom obuhvaćen transport i rad. Obračun po kompletu.</t>
  </si>
  <si>
    <t>Pažljiva demontaža postojećih drvenih jednokrilnih vrata sa nadsvetlom, radi funkcionalnosti objekta. Postojeća jednokrilna vrata moraju biti demontirana kako bi se otvorili zazidali ili ugradila nova vrata. Dimenzije vrata su 0,90x2,40m dimenzija krila sa različitom visinom nadsvetla. Demontirani materijal utovariti na kamion i odvesti na deponiju koju odredi investitor. Šut prikupiti, izneti, utovariti na kamion i odvesti na gradsku deponiju. Cenom obuhvaćen transport i rad. Obračun po kom.</t>
  </si>
  <si>
    <t>Probijanje seizmičkog AB zida za izradu otvora za vrata dim.92x207cm. Pozicija obuhvata pažljivo mašinsko sečenje AB zida kako bi došlo do što manjeg oštećenja a zatim rušenje zida sa istovremenim sečenjem armature. Šut prikupiti, izneti, utovariti na kamion i odvesti na gradsku deponiju. Cenom obuhvaćen transport i rad. Obračun po kom.</t>
  </si>
  <si>
    <t>14.</t>
  </si>
  <si>
    <t>Rušenje postojećih podnih obloga. Pozicija obuhvata rušenje postojećih podnih obloga d=4-6cm radi nivelacije i uklapanja visina novi podnih obloga sa visinama vrata.  Šut prikupiti, izneti, utovariti na kamion i odvesti na gradsku deponiju. Cenom obuhvaćen transport i rad. Obračun po m2.</t>
  </si>
  <si>
    <t>Nabavka materijala i izrada cementne košuljice. Pozicija obuhvata pripremu podloge, premaz prajmerom i izradu cementne košuljice debljine 3-5cm radi postavljanja završne obloge poda. Cenom obuhvaćen materijal, transport i rad. Obračun po m2.</t>
  </si>
  <si>
    <t>Priprema podloge od postojećeg livenog teraca za lepljenje novog PVC poda ispred lifta. Pozicija obuhvata mašinsko brušenje postojećeg livenog teraca i usisavanje podloge, nabavku materijala i saniranje manjih i većih pukotina u istom zaštitnom epoksidno cementnom masom kojih ima oko 1% površine sa oštećenjima na kojima se lepe novi podovi, nabavku materijala i premazivanje podloge prajmerom tipa Sika Primer-11 W ili slično, nabavku materijala i izradu izravnjavajućeg sloja od samorazlivajuće nivelir mase prosečne debljine 5 mm tipa Sila Level-110 ili slično i nabavku materijala i postavljanje homogenog PVC poda Tarket, tip Primo Premium ili slično, boje po izboru Investitora. Pored zidova se postavlja lepljenjem PVC savitljiva podna lajsna dim. 2x7cm. Obračun po m2.</t>
  </si>
  <si>
    <t xml:space="preserve">Nabavka materijala i izrada spuštenih monolitnih plafona u spoljnom prostoru kod glavnog ulaza. Plafon izraditi od AQUAPANEL cementnih ploča na metalnoj podkonstrukciji. Pozicija obuhvata i popunjavanje spojeva ispunom, bandažiranje trakom i gletovanje lepkom i mrežicom u prvoj ruci i samo lepkom u drugoj. Završna obrada akrilnom bojom kao betonske površine što je posebno obračunato. Cena obuhvata materijal, rad i transport. Obračun po m2.  </t>
  </si>
  <si>
    <t>Nabavka materijala i izrada GK revizionih otvora dim.30x30cm za javljače požara. Pozicija obuhvata prosecanje GK monolitnih plafona, montažu obodnih L lajsni i montažu poklopne GK ploče dim.30x30cm. Završna obrada u svemu prema opisu pozicije VIII 3. Obračun po kom.</t>
  </si>
  <si>
    <t>Bojenje starih zidova poludisperzivnom bojom sa prethodnim struganjem stare boje. Pozicija obuhvata premazivanje zidova podlogom, struganje stare boje sa zidova, krpljenje i gletovanje I put, brušenje zidova, bojenje zidova I put, popravku uočenih nedostataka sa brušenjem istih i bojenje zidova poludisperzivnom bojom II put. U cenu ulazi materijal, rad, radna skela i transport. Obračun po m2.</t>
  </si>
  <si>
    <t>VIK * DOPUNSKA PONUDA  BR. 1</t>
  </si>
  <si>
    <t>Jed. cena 
(bez PDV-a)</t>
  </si>
  <si>
    <t>INSTALACIJE VODOVODA I KANALIZACIJE</t>
  </si>
  <si>
    <t xml:space="preserve">Demontaža postojeće vodovodne instalacije od PPR cevi Ø32 i Ø25 ispod toaleta I sprata. Ova pozicija se odnosi na razvod koji se zamenjuje novim. Obračun po m1 demontiranog cevovoda sa skelom i sa utovarom i odvozom šuta na deponiju udaljenosti do 10 km. </t>
  </si>
  <si>
    <t>Demontaža postojećih uzidanih hidranata (3 kom) i nazidnih hidranata (4 kom) koji se zamenjuju novim hidrantima izvan zida, privremeno odlaganje u krugu objekta i predaja Investitoru ili odvoz na mesto koje odredi Investitor na udaljenost do 10 km. Obračun po komadu.</t>
  </si>
  <si>
    <t>Ukupno:</t>
  </si>
  <si>
    <t>KANALIZACIONI RADOVI</t>
  </si>
  <si>
    <r>
      <t xml:space="preserve">Nabavka materijala i montaža livenogvozdenih kanalizacionih cevi LG </t>
    </r>
    <r>
      <rPr>
        <sz val="10"/>
        <rFont val="Arial"/>
        <family val="2"/>
      </rPr>
      <t>Ø100, sa potrebnim fitingom i sa zalivanjem spojeva tečnim olovom. Ova pozicija se radi na delu gde je nedostajao deo spoljne olučne vertikale, kao i umesto kišne vertikale K16 koja nije u funkciji, a koja bi jednim delom bila vidna na fasadi. Novu cev ofarbati u istu boju kao što su postojeće stare cevi na fasadi. Obračun po m1 montirane i obojene livene cevi.</t>
    </r>
  </si>
  <si>
    <t>1.1.</t>
  </si>
  <si>
    <t>LG Ø100 za Ol.3</t>
  </si>
  <si>
    <t>1.2.</t>
  </si>
  <si>
    <t>LG Ø100 za K16 sa izradom veze na PVC kanalizacione cevi Ø110 na oba kraja</t>
  </si>
  <si>
    <t>Nabavka materijala i izrada termo i zvucne izolacije kišnih kanalizacionih PVC cevi Ø160 unutar objekta zbog sprečavanja pojave kondenza i buke. Obračun po m1 izolacije.</t>
  </si>
  <si>
    <t>VODOVODNI RADOVI</t>
  </si>
  <si>
    <t xml:space="preserve">Nabavka materijala i ugradnja mesinganih propusnih ventila sa ispustom Ø65. Obračun po komadu. </t>
  </si>
  <si>
    <t>Montaža na novom hidrantskom razvodu</t>
  </si>
  <si>
    <t>Zamena postojećeg koji nije u funkciji, demontaža starog i montaža novog u starom hidrantskom razvodu</t>
  </si>
  <si>
    <t xml:space="preserve">2. </t>
  </si>
  <si>
    <r>
      <t>Nabavka materijala i izrada priključka novog hidrantskog razvoda Ø65 za lamelu prema Ustaničkoj na postojećem spoljnom razvodu</t>
    </r>
    <r>
      <rPr>
        <sz val="10"/>
        <color indexed="10"/>
        <rFont val="Arial"/>
        <family val="2"/>
      </rPr>
      <t xml:space="preserve"> </t>
    </r>
    <r>
      <rPr>
        <sz val="10"/>
        <rFont val="Arial"/>
        <family val="2"/>
      </rPr>
      <t>Ø80</t>
    </r>
    <r>
      <rPr>
        <sz val="10"/>
        <color indexed="8"/>
        <rFont val="Arial"/>
        <family val="2"/>
      </rPr>
      <t xml:space="preserve">  u vodovodnoj šahti. Na mestu postojećeg priključka Ø25 na spoljni razvod Ø80 se umesto postojećeg izrađuje nov priključak za nov razvod Ø65 na kome se formira priključak za postojeći razvod Ø25 koji je bio priključen na razvod Ø80 u šahti. U cenu ulazi sav potreban materijal i fiting tipa Cimos Titan ili slično, kao i rad na izradi ovog kompletnog priključka. Obračun paušalno.</t>
    </r>
  </si>
  <si>
    <r>
      <t>Nabavka materijala i ugradnja nepovratnih ventila   na novim vertikalama za sanitarnu vodu</t>
    </r>
    <r>
      <rPr>
        <sz val="10"/>
        <color indexed="8"/>
        <rFont val="Arial"/>
        <family val="2"/>
      </rPr>
      <t>. Obračun po komadu.
D32 (Ø25-1")</t>
    </r>
  </si>
  <si>
    <t>Merenje pritiska i protoka vode u hidrantskoj mreži za tehnički prijem objekta, po jednom mernom mestu, uz izdavanje stručnog nalaza.</t>
  </si>
  <si>
    <t>Saniranje postojećih hidrantskih ormarića. Pozicija obuhvata unificiranje izgleda postojećih hidrantskih ormarića, demontažu kutija od iverice gde ih u postojećem stanju ima (3 kom), reparaciju vrata hidrantskih ormarića, ponovno bojenje i obeležavanje, kao i kompletiranje sa opremom iz demontiranih ormarića (mesingani ugaoni ventil, crevo od trevire dužine 15 m i mlaznica). Obračun po komadu saniranog uzidanog hidranta.</t>
  </si>
  <si>
    <t>Izolacija cevovoda DN150 na krovu sunđerastom izolacijom K-flex ili sl.d=25 mm u oblozi od AL lima d=0,5 mm.</t>
  </si>
  <si>
    <r>
      <t>Izolacija hidrantske mreže koja se vodi kroz spoljni prostor, mineralnom vunom d=50 mm, proizvod URSA ili ekv.(</t>
    </r>
    <r>
      <rPr>
        <sz val="11"/>
        <color indexed="8"/>
        <rFont val="Calibri"/>
        <family val="2"/>
      </rPr>
      <t>λ</t>
    </r>
    <r>
      <rPr>
        <sz val="11"/>
        <color indexed="8"/>
        <rFont val="Arial"/>
        <family val="2"/>
      </rPr>
      <t xml:space="preserve">=0,042 W/mK), u oblozi od AL lima d=0,5 mm. </t>
    </r>
  </si>
  <si>
    <t xml:space="preserve"> I DOPUNSKA PONUDA </t>
  </si>
  <si>
    <t xml:space="preserve">ELEKTRO RADOVI </t>
  </si>
  <si>
    <t>ukupno bez PDV-a</t>
  </si>
  <si>
    <t>- isporuka i povezivanje akumulatora 140Ah (4 komada)</t>
  </si>
  <si>
    <t>GREJNI KABLOVI PROTIV SMRZAVANJA HIDRANTSKE MREŽE</t>
  </si>
  <si>
    <t>Sistem grejnih kablova protiv smrzavanja hidrantske mreže</t>
  </si>
  <si>
    <t xml:space="preserve">UKUPNO C: KONTROLERI RADA GREJAČA SLIVNIKA: </t>
  </si>
  <si>
    <t xml:space="preserve">UKUPNO D: NOVI RAZVODNI ORMANI ELEKTROMOTORNOG POGONA: </t>
  </si>
  <si>
    <t>Pažljiva demontaža termoizolacije od polutvrde mineralne vune d=2x5 cm u spuštenom plafonu ispod mokrih čvorova I sprata u spoljnom prostoru radi snimanja, demontaže ili zamene instalacija, sa privremenim odlaganjem u krugu objekta, a zatim vraćanje na mesto sa kog je demontirana pre izrade novih spuštenih plafona, sa upotrebom skele za visinu od oko 12 m. Obračun po m2 izolacije.</t>
  </si>
  <si>
    <t>Pažljiva demontaža termoizolacije RŠ oko 1 m od polutvrde mineralne vune d=5 cm i PVC folije obavijene oko cevi u spuštenom plafonu iznad parking mesta u suterenu u spoljnom prostoru radi snimanja, demontaže ili zamene instalacija, sa privremenim odlaganjem u krugu objekta, a zatim montaža oko cevi po uzoru na postojeće stanje pre demontaže, sa upotrebom skele. Obračun po m1 cevi sa termoizolacijom.</t>
  </si>
  <si>
    <t>15.</t>
  </si>
  <si>
    <t>16.</t>
  </si>
  <si>
    <t>Nabavka materijala i bojenje kišnih vertikala u spoljnom prostoru. Pozicija obuhvata čišćenje cevi, pripremu podloge sa odstranjivanjem površinske korozije, a zatim premazivanje osnovnom bojom za metal dva puta i završnom bojom za metal dva puta u tonu po izboru nadzornog organa, sa upotrebom skele. Kišne vertikale K7-K12 od čeličnih cevi spoljnog prečnika 108mm. Obračun po m1 cevi.</t>
  </si>
  <si>
    <r>
      <t xml:space="preserve">Nabavka materijala i bojenje unutrašnje hidrantske mreže od pocinkovanih cevi </t>
    </r>
    <r>
      <rPr>
        <sz val="11"/>
        <rFont val="Calibri"/>
        <family val="2"/>
      </rPr>
      <t>Ø</t>
    </r>
    <r>
      <rPr>
        <sz val="11"/>
        <rFont val="Arial"/>
        <family val="2"/>
      </rPr>
      <t>50 i 65 mm na delovima gde je ova mreža vidna. Pozicija obuhvata čišćenje i odmašćivanje cevi, premazivanje osnovnom bojom za metal dva puta i završnom bojom za metal dva puta u tonu po izboru nadzornog organa. Obračun po m1 cevi.</t>
    </r>
  </si>
  <si>
    <t>Razlika - količina koja se priznaje kroz osnovni ugovor</t>
  </si>
  <si>
    <t>Ukupno predviđena količina za izvođenje</t>
  </si>
  <si>
    <t>Osnovni ugovor</t>
  </si>
  <si>
    <t>Jed. cena pozicije IX.1. u osnovnom ugovoru (din)</t>
  </si>
  <si>
    <t>Ukupna vrednost koja se priznaje kroz osnovni ugovor (din)</t>
  </si>
  <si>
    <t>Jed. cena (din)</t>
  </si>
  <si>
    <t>NAPOMENA - pozicije koje se priznaju kroz poziciju IX.1. AG dela osnovnog ugovora</t>
  </si>
  <si>
    <t xml:space="preserve">Pozicije koje su preko limita od 15% i prelaze na obračun kroz ugovorene pozicije </t>
  </si>
  <si>
    <t>Dobijena Količina pozicije IX.1. u osnovnom ugovoru (m2)</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</si>
</sst>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00;[Red]#,##0.00"/>
    <numFmt numFmtId="173" formatCode="#,##0.00&quot;  &quot;"/>
    <numFmt numFmtId="174" formatCode="#,##0.0"/>
    <numFmt numFmtId="175" formatCode="0.0"/>
    <numFmt numFmtId="176" formatCode="#,##0;[Red]#,##0"/>
    <numFmt numFmtId="177" formatCode="#,##0.00000000;[Red]#,##0.00000000"/>
    <numFmt numFmtId="178" formatCode="_(* #,##0_);_(* \(#,##0\);_(* &quot;-&quot;??_);_(@_)"/>
    <numFmt numFmtId="179" formatCode="m/d"/>
    <numFmt numFmtId="180" formatCode="#,##0.00\ _D_i_n_."/>
    <numFmt numFmtId="181" formatCode="0.000%"/>
    <numFmt numFmtId="182" formatCode="0.0000%"/>
    <numFmt numFmtId="183" formatCode="0.0%"/>
    <numFmt numFmtId="184" formatCode="0.00000%"/>
    <numFmt numFmtId="185" formatCode="0.000000%"/>
    <numFmt numFmtId="186" formatCode="0.0000000%"/>
  </numFmts>
  <fonts count="75">
    <font>
      <sz val="11"/>
      <color theme="1"/>
      <name val="Calibri"/>
      <family val="2"/>
    </font>
    <font>
      <sz val="11"/>
      <color indexed="8"/>
      <name val="Calibri"/>
      <family val="2"/>
    </font>
    <font>
      <sz val="10"/>
      <name val="Arial"/>
      <family val="2"/>
    </font>
    <font>
      <b/>
      <sz val="10"/>
      <name val="Arial"/>
      <family val="2"/>
    </font>
    <font>
      <b/>
      <sz val="11"/>
      <color indexed="8"/>
      <name val="Arial"/>
      <family val="2"/>
    </font>
    <font>
      <sz val="11"/>
      <color indexed="8"/>
      <name val="Arial"/>
      <family val="2"/>
    </font>
    <font>
      <sz val="10"/>
      <color indexed="8"/>
      <name val="Arial"/>
      <family val="2"/>
    </font>
    <font>
      <sz val="11"/>
      <name val="Arial"/>
      <family val="2"/>
    </font>
    <font>
      <b/>
      <sz val="9"/>
      <name val="Tahoma"/>
      <family val="2"/>
    </font>
    <font>
      <sz val="9"/>
      <name val="Tahoma"/>
      <family val="2"/>
    </font>
    <font>
      <b/>
      <sz val="11"/>
      <name val="Arial"/>
      <family val="2"/>
    </font>
    <font>
      <sz val="11"/>
      <color indexed="8"/>
      <name val="Times New Roman"/>
      <family val="2"/>
    </font>
    <font>
      <sz val="10"/>
      <name val="Times New Roman"/>
      <family val="1"/>
    </font>
    <font>
      <b/>
      <sz val="10"/>
      <color indexed="8"/>
      <name val="Arial"/>
      <family val="2"/>
    </font>
    <font>
      <sz val="10"/>
      <color indexed="10"/>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6"/>
      <color indexed="8"/>
      <name val="Calibri"/>
      <family val="2"/>
    </font>
    <font>
      <b/>
      <i/>
      <sz val="16"/>
      <color indexed="8"/>
      <name val="Calibri"/>
      <family val="2"/>
    </font>
    <font>
      <b/>
      <sz val="11"/>
      <name val="Calibri"/>
      <family val="2"/>
    </font>
    <font>
      <b/>
      <sz val="14"/>
      <color indexed="8"/>
      <name val="Calibri"/>
      <family val="2"/>
    </font>
    <font>
      <sz val="14"/>
      <name val="Calibri"/>
      <family val="2"/>
    </font>
    <font>
      <sz val="14"/>
      <color indexed="8"/>
      <name val="Calibri"/>
      <family val="2"/>
    </font>
    <font>
      <b/>
      <sz val="12"/>
      <color indexed="8"/>
      <name val="Calibri"/>
      <family val="2"/>
    </font>
    <font>
      <sz val="12"/>
      <name val="Calibri"/>
      <family val="2"/>
    </font>
    <font>
      <sz val="12"/>
      <color indexed="8"/>
      <name val="Calibri"/>
      <family val="2"/>
    </font>
    <font>
      <b/>
      <sz val="14"/>
      <name val="Calibri"/>
      <family val="2"/>
    </font>
    <font>
      <b/>
      <sz val="12"/>
      <name val="Calibri"/>
      <family val="2"/>
    </font>
    <font>
      <b/>
      <i/>
      <sz val="14"/>
      <color indexed="8"/>
      <name val="Calibri"/>
      <family val="2"/>
    </font>
    <font>
      <b/>
      <i/>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0"/>
      <color theme="1"/>
      <name val="Calibri"/>
      <family val="2"/>
    </font>
    <font>
      <b/>
      <sz val="10"/>
      <color theme="1"/>
      <name val="Arial"/>
      <family val="2"/>
    </font>
    <font>
      <sz val="16"/>
      <color theme="1"/>
      <name val="Calibri"/>
      <family val="2"/>
    </font>
    <font>
      <b/>
      <i/>
      <sz val="16"/>
      <color theme="1"/>
      <name val="Calibri"/>
      <family val="2"/>
    </font>
    <font>
      <b/>
      <sz val="14"/>
      <color theme="1"/>
      <name val="Calibri"/>
      <family val="2"/>
    </font>
    <font>
      <sz val="14"/>
      <color theme="1"/>
      <name val="Calibri"/>
      <family val="2"/>
    </font>
    <font>
      <b/>
      <sz val="12"/>
      <color theme="1"/>
      <name val="Calibri"/>
      <family val="2"/>
    </font>
    <font>
      <sz val="12"/>
      <color theme="1"/>
      <name val="Calibri"/>
      <family val="2"/>
    </font>
    <font>
      <b/>
      <i/>
      <sz val="14"/>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medium"/>
      <top/>
      <bottom style="medium"/>
    </border>
    <border>
      <left style="medium"/>
      <right style="medium"/>
      <top style="medium"/>
      <bottom style="medium"/>
    </border>
    <border>
      <left style="thin"/>
      <right style="thin"/>
      <top style="thin"/>
      <bottom/>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hair"/>
      <bottom style="hair"/>
    </border>
    <border>
      <left style="thin"/>
      <right/>
      <top style="thin"/>
      <bottom style="thin"/>
    </border>
    <border>
      <left style="thin"/>
      <right style="hair"/>
      <top style="thin"/>
      <bottom style="hair"/>
    </border>
    <border>
      <left style="thin"/>
      <right style="hair"/>
      <top style="hair"/>
      <bottom style="hair"/>
    </border>
    <border>
      <left style="thin"/>
      <right style="hair"/>
      <top style="hair"/>
      <bottom style="thin"/>
    </border>
    <border>
      <left/>
      <right/>
      <top style="thin"/>
      <bottom style="thin"/>
    </border>
    <border>
      <left/>
      <right/>
      <top style="thin"/>
      <bottom style="hair"/>
    </border>
    <border>
      <left/>
      <right style="hair"/>
      <top style="thin"/>
      <bottom style="hair"/>
    </border>
    <border>
      <left/>
      <right/>
      <top style="hair"/>
      <bottom style="hair"/>
    </border>
    <border>
      <left/>
      <right style="hair"/>
      <top style="hair"/>
      <bottom style="hair"/>
    </border>
    <border>
      <left style="hair"/>
      <right style="hair"/>
      <top style="hair"/>
      <bottom style="thin"/>
    </border>
    <border>
      <left style="hair"/>
      <right/>
      <top style="thin"/>
      <bottom style="hair"/>
    </border>
    <border>
      <left style="hair"/>
      <right/>
      <top style="hair"/>
      <bottom style="hair"/>
    </border>
    <border>
      <left style="hair"/>
      <right/>
      <top style="hair"/>
      <bottom/>
    </border>
    <border>
      <left/>
      <right style="thin"/>
      <top style="thin"/>
      <bottom style="thin"/>
    </border>
    <border>
      <left style="hair"/>
      <right style="thin"/>
      <top style="thin"/>
      <bottom style="hair"/>
    </border>
    <border>
      <left style="hair"/>
      <right style="thin"/>
      <top style="hair"/>
      <bottom style="hair"/>
    </border>
    <border>
      <left style="hair"/>
      <right style="thin"/>
      <top style="hair"/>
      <bottom/>
    </border>
    <border>
      <left style="hair"/>
      <right style="thin"/>
      <top style="hair"/>
      <bottom style="thin"/>
    </border>
    <border>
      <left style="hair"/>
      <right style="hair"/>
      <top style="hair"/>
      <bottom>
        <color indexed="63"/>
      </bottom>
    </border>
    <border>
      <left>
        <color indexed="63"/>
      </left>
      <right style="hair"/>
      <top style="hair"/>
      <bottom>
        <color indexed="63"/>
      </botto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lignment/>
      <protection/>
    </xf>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05">
    <xf numFmtId="0" fontId="0" fillId="0" borderId="0" xfId="0" applyFont="1" applyAlignment="1">
      <alignment/>
    </xf>
    <xf numFmtId="0" fontId="2" fillId="0" borderId="0" xfId="0" applyFont="1" applyBorder="1" applyAlignment="1">
      <alignment horizontal="center" wrapText="1"/>
    </xf>
    <xf numFmtId="0" fontId="3" fillId="0" borderId="0" xfId="0" applyFont="1" applyBorder="1" applyAlignment="1">
      <alignment wrapText="1"/>
    </xf>
    <xf numFmtId="0" fontId="2" fillId="0" borderId="0" xfId="0" applyFont="1" applyBorder="1" applyAlignment="1">
      <alignment vertical="center" wrapText="1"/>
    </xf>
    <xf numFmtId="0" fontId="2" fillId="0" borderId="0" xfId="0" applyFont="1" applyAlignment="1">
      <alignment wrapText="1"/>
    </xf>
    <xf numFmtId="172" fontId="3" fillId="0" borderId="0" xfId="0" applyNumberFormat="1" applyFont="1" applyFill="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2" fillId="0" borderId="0" xfId="0" applyFont="1" applyAlignment="1">
      <alignment horizontal="center" wrapText="1"/>
    </xf>
    <xf numFmtId="0" fontId="62" fillId="0" borderId="0" xfId="0" applyFont="1" applyAlignment="1">
      <alignment wrapText="1"/>
    </xf>
    <xf numFmtId="0" fontId="62" fillId="0" borderId="0" xfId="0" applyFont="1" applyAlignment="1">
      <alignment vertical="center" wrapText="1"/>
    </xf>
    <xf numFmtId="0" fontId="2" fillId="0" borderId="0" xfId="0" applyFont="1" applyAlignment="1">
      <alignment horizontal="center" wrapText="1"/>
    </xf>
    <xf numFmtId="0" fontId="3" fillId="0" borderId="10" xfId="0" applyFont="1" applyBorder="1" applyAlignment="1">
      <alignment horizontal="center" vertical="center" wrapText="1"/>
    </xf>
    <xf numFmtId="49" fontId="2" fillId="0" borderId="10" xfId="0" applyNumberFormat="1" applyFont="1" applyFill="1" applyBorder="1" applyAlignment="1">
      <alignment horizontal="center" wrapText="1"/>
    </xf>
    <xf numFmtId="49" fontId="2" fillId="0" borderId="10" xfId="0" applyNumberFormat="1" applyFont="1" applyFill="1" applyBorder="1" applyAlignment="1">
      <alignment wrapText="1"/>
    </xf>
    <xf numFmtId="4" fontId="2" fillId="0" borderId="10" xfId="0" applyNumberFormat="1" applyFont="1" applyFill="1" applyBorder="1" applyAlignment="1">
      <alignment vertical="center" wrapText="1"/>
    </xf>
    <xf numFmtId="4" fontId="2" fillId="0" borderId="10" xfId="0" applyNumberFormat="1" applyFont="1" applyBorder="1" applyAlignment="1">
      <alignment vertical="center" wrapText="1"/>
    </xf>
    <xf numFmtId="10" fontId="2" fillId="0" borderId="10" xfId="61" applyNumberFormat="1" applyFont="1" applyFill="1" applyBorder="1" applyAlignment="1">
      <alignment horizontal="center" vertical="center" wrapText="1"/>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wrapText="1"/>
    </xf>
    <xf numFmtId="4" fontId="2" fillId="0" borderId="11" xfId="0" applyNumberFormat="1" applyFont="1" applyFill="1" applyBorder="1" applyAlignment="1">
      <alignment vertical="center" wrapText="1"/>
    </xf>
    <xf numFmtId="49" fontId="3" fillId="0" borderId="0" xfId="0" applyNumberFormat="1" applyFont="1" applyFill="1" applyBorder="1" applyAlignment="1">
      <alignment wrapText="1"/>
    </xf>
    <xf numFmtId="4" fontId="3" fillId="0" borderId="12" xfId="0" applyNumberFormat="1" applyFont="1" applyFill="1" applyBorder="1" applyAlignment="1">
      <alignment vertical="center" wrapText="1"/>
    </xf>
    <xf numFmtId="10" fontId="3" fillId="0" borderId="13" xfId="61" applyNumberFormat="1" applyFont="1" applyFill="1" applyBorder="1" applyAlignment="1">
      <alignment horizontal="center" vertical="center" wrapText="1"/>
    </xf>
    <xf numFmtId="4" fontId="2" fillId="0" borderId="14" xfId="0" applyNumberFormat="1" applyFont="1" applyBorder="1" applyAlignment="1">
      <alignment vertical="center" wrapText="1"/>
    </xf>
    <xf numFmtId="4" fontId="3" fillId="0" borderId="13" xfId="0" applyNumberFormat="1" applyFont="1" applyFill="1" applyBorder="1" applyAlignment="1">
      <alignment vertical="center" wrapText="1"/>
    </xf>
    <xf numFmtId="0" fontId="62" fillId="0" borderId="0" xfId="0" applyFont="1" applyAlignment="1">
      <alignment horizontal="center" vertical="center" wrapText="1"/>
    </xf>
    <xf numFmtId="0" fontId="63" fillId="0" borderId="0" xfId="0" applyFont="1" applyAlignment="1">
      <alignment wrapText="1"/>
    </xf>
    <xf numFmtId="0" fontId="63" fillId="0" borderId="15" xfId="0" applyFont="1" applyFill="1" applyBorder="1" applyAlignment="1">
      <alignment horizontal="center" vertical="center" wrapText="1"/>
    </xf>
    <xf numFmtId="0" fontId="63" fillId="0" borderId="16" xfId="0" applyFont="1" applyFill="1" applyBorder="1" applyAlignment="1">
      <alignment horizontal="left" vertical="center" wrapText="1"/>
    </xf>
    <xf numFmtId="0" fontId="63" fillId="0" borderId="16" xfId="0" applyFont="1" applyFill="1" applyBorder="1" applyAlignment="1">
      <alignment horizontal="center" vertical="center" wrapText="1"/>
    </xf>
    <xf numFmtId="4" fontId="63" fillId="0" borderId="16" xfId="0" applyNumberFormat="1" applyFont="1" applyFill="1" applyBorder="1" applyAlignment="1">
      <alignment horizontal="center" vertical="center" wrapText="1"/>
    </xf>
    <xf numFmtId="4" fontId="63" fillId="0" borderId="17" xfId="0" applyNumberFormat="1"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Fill="1" applyBorder="1" applyAlignment="1">
      <alignment horizontal="left" vertical="center" wrapText="1"/>
    </xf>
    <xf numFmtId="4" fontId="63" fillId="0" borderId="0" xfId="0" applyNumberFormat="1" applyFont="1" applyFill="1" applyBorder="1" applyAlignment="1">
      <alignment horizontal="right" vertical="center" wrapText="1"/>
    </xf>
    <xf numFmtId="4" fontId="63" fillId="0" borderId="0" xfId="0" applyNumberFormat="1" applyFont="1" applyFill="1" applyBorder="1" applyAlignment="1">
      <alignment horizontal="center" vertical="center" wrapText="1"/>
    </xf>
    <xf numFmtId="0" fontId="4" fillId="0" borderId="18" xfId="0" applyFont="1" applyBorder="1" applyAlignment="1">
      <alignment horizontal="center" vertical="top" wrapText="1"/>
    </xf>
    <xf numFmtId="0" fontId="63" fillId="0" borderId="18" xfId="0" applyFont="1" applyBorder="1" applyAlignment="1">
      <alignment horizontal="center" vertical="top" wrapText="1"/>
    </xf>
    <xf numFmtId="4" fontId="63" fillId="0" borderId="18" xfId="0" applyNumberFormat="1" applyFont="1" applyFill="1" applyBorder="1" applyAlignment="1">
      <alignment horizontal="right" wrapText="1"/>
    </xf>
    <xf numFmtId="0" fontId="63" fillId="33" borderId="18" xfId="0" applyFont="1" applyFill="1" applyBorder="1" applyAlignment="1">
      <alignment horizontal="center" vertical="top" wrapText="1"/>
    </xf>
    <xf numFmtId="4" fontId="63" fillId="0" borderId="18" xfId="0" applyNumberFormat="1" applyFont="1" applyFill="1" applyBorder="1" applyAlignment="1">
      <alignment wrapText="1"/>
    </xf>
    <xf numFmtId="0" fontId="63" fillId="0" borderId="18" xfId="0" applyFont="1" applyFill="1" applyBorder="1" applyAlignment="1">
      <alignment horizontal="left" vertical="top" wrapText="1"/>
    </xf>
    <xf numFmtId="0" fontId="63" fillId="0" borderId="19" xfId="0" applyFont="1" applyBorder="1" applyAlignment="1">
      <alignment horizontal="center" vertical="top" wrapText="1"/>
    </xf>
    <xf numFmtId="0" fontId="4" fillId="0" borderId="0" xfId="0" applyFont="1" applyAlignment="1">
      <alignment horizontal="center" vertical="top" wrapText="1"/>
    </xf>
    <xf numFmtId="4" fontId="63" fillId="0" borderId="0" xfId="0" applyNumberFormat="1" applyFont="1" applyAlignment="1">
      <alignment wrapText="1"/>
    </xf>
    <xf numFmtId="0" fontId="63" fillId="0" borderId="0" xfId="0" applyFont="1" applyAlignment="1">
      <alignment horizontal="center" vertical="top" wrapText="1"/>
    </xf>
    <xf numFmtId="0" fontId="64" fillId="0" borderId="18" xfId="0" applyFont="1" applyBorder="1" applyAlignment="1">
      <alignment horizontal="center" vertical="top" wrapText="1"/>
    </xf>
    <xf numFmtId="0" fontId="4" fillId="0" borderId="19" xfId="0" applyFont="1" applyBorder="1" applyAlignment="1">
      <alignment horizontal="center" wrapText="1"/>
    </xf>
    <xf numFmtId="0" fontId="5" fillId="0" borderId="20" xfId="0" applyFont="1" applyBorder="1" applyAlignment="1">
      <alignment horizontal="center" vertical="top" wrapText="1"/>
    </xf>
    <xf numFmtId="0" fontId="63" fillId="0" borderId="19" xfId="0" applyFont="1" applyBorder="1" applyAlignment="1">
      <alignment wrapText="1"/>
    </xf>
    <xf numFmtId="0" fontId="64" fillId="33" borderId="18" xfId="0" applyFont="1" applyFill="1" applyBorder="1" applyAlignment="1">
      <alignment horizontal="center" vertical="top"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64" fillId="0" borderId="18" xfId="0" applyFont="1" applyFill="1" applyBorder="1" applyAlignment="1">
      <alignment horizontal="center" vertical="top" wrapText="1"/>
    </xf>
    <xf numFmtId="0" fontId="63" fillId="0" borderId="18" xfId="0" applyFont="1" applyFill="1" applyBorder="1" applyAlignment="1">
      <alignment horizontal="center" wrapText="1"/>
    </xf>
    <xf numFmtId="0" fontId="63" fillId="33" borderId="18" xfId="0" applyFont="1" applyFill="1" applyBorder="1" applyAlignment="1">
      <alignment horizontal="center" vertical="top" wrapText="1"/>
    </xf>
    <xf numFmtId="0" fontId="63" fillId="0" borderId="18" xfId="0" applyFont="1" applyFill="1" applyBorder="1" applyAlignment="1">
      <alignment horizontal="center" vertical="top" wrapText="1"/>
    </xf>
    <xf numFmtId="0" fontId="63" fillId="0" borderId="18" xfId="0" applyFont="1" applyFill="1" applyBorder="1" applyAlignment="1">
      <alignment horizontal="center" vertical="top" wrapText="1"/>
    </xf>
    <xf numFmtId="0" fontId="62" fillId="0" borderId="0" xfId="0" applyFont="1" applyFill="1" applyAlignment="1">
      <alignment vertical="center" wrapText="1"/>
    </xf>
    <xf numFmtId="0" fontId="4" fillId="0" borderId="0" xfId="0" applyFont="1" applyFill="1" applyAlignment="1">
      <alignment horizontal="center" wrapText="1"/>
    </xf>
    <xf numFmtId="4" fontId="4" fillId="0" borderId="0" xfId="0" applyNumberFormat="1" applyFont="1" applyFill="1" applyAlignment="1">
      <alignment horizontal="center" wrapText="1"/>
    </xf>
    <xf numFmtId="0" fontId="4" fillId="0" borderId="18" xfId="0" applyFont="1" applyFill="1" applyBorder="1" applyAlignment="1">
      <alignment wrapText="1"/>
    </xf>
    <xf numFmtId="0" fontId="0" fillId="0" borderId="18" xfId="0" applyFont="1" applyFill="1" applyBorder="1" applyAlignment="1">
      <alignment wrapText="1"/>
    </xf>
    <xf numFmtId="0" fontId="63" fillId="0" borderId="23" xfId="0" applyFont="1" applyFill="1" applyBorder="1" applyAlignment="1">
      <alignment horizontal="center" wrapText="1"/>
    </xf>
    <xf numFmtId="4" fontId="63" fillId="0" borderId="23" xfId="0" applyNumberFormat="1" applyFont="1" applyFill="1" applyBorder="1" applyAlignment="1">
      <alignment horizontal="right" wrapText="1"/>
    </xf>
    <xf numFmtId="4" fontId="63" fillId="0" borderId="23" xfId="0" applyNumberFormat="1" applyFont="1" applyFill="1" applyBorder="1" applyAlignment="1">
      <alignment wrapText="1"/>
    </xf>
    <xf numFmtId="0" fontId="63" fillId="0" borderId="18" xfId="0" applyFont="1" applyFill="1" applyBorder="1" applyAlignment="1">
      <alignment horizontal="left" vertical="center" wrapText="1"/>
    </xf>
    <xf numFmtId="0" fontId="63" fillId="0" borderId="18" xfId="0" applyFont="1" applyFill="1" applyBorder="1" applyAlignment="1">
      <alignment horizontal="left" vertical="center" wrapText="1"/>
    </xf>
    <xf numFmtId="4" fontId="63" fillId="0" borderId="0" xfId="0" applyNumberFormat="1" applyFont="1" applyFill="1" applyAlignment="1">
      <alignment horizontal="right" wrapText="1"/>
    </xf>
    <xf numFmtId="4" fontId="63" fillId="0" borderId="0" xfId="0" applyNumberFormat="1" applyFont="1" applyFill="1" applyAlignment="1">
      <alignment wrapText="1"/>
    </xf>
    <xf numFmtId="0" fontId="4" fillId="0" borderId="23" xfId="0" applyFont="1" applyFill="1" applyBorder="1" applyAlignment="1">
      <alignment horizontal="left" vertical="top" wrapText="1"/>
    </xf>
    <xf numFmtId="0" fontId="63" fillId="0" borderId="24" xfId="0" applyFont="1" applyFill="1" applyBorder="1" applyAlignment="1">
      <alignment horizontal="center" wrapText="1"/>
    </xf>
    <xf numFmtId="4" fontId="63" fillId="0" borderId="24" xfId="0" applyNumberFormat="1" applyFont="1" applyFill="1" applyBorder="1" applyAlignment="1">
      <alignment horizontal="right" wrapText="1"/>
    </xf>
    <xf numFmtId="4" fontId="63" fillId="0" borderId="25" xfId="0" applyNumberFormat="1" applyFont="1" applyFill="1" applyBorder="1" applyAlignment="1">
      <alignment wrapText="1"/>
    </xf>
    <xf numFmtId="0" fontId="63" fillId="0" borderId="26" xfId="0" applyFont="1" applyFill="1" applyBorder="1" applyAlignment="1">
      <alignment horizontal="center" wrapText="1"/>
    </xf>
    <xf numFmtId="4" fontId="63" fillId="0" borderId="26" xfId="0" applyNumberFormat="1" applyFont="1" applyFill="1" applyBorder="1" applyAlignment="1">
      <alignment horizontal="right" wrapText="1"/>
    </xf>
    <xf numFmtId="4" fontId="63" fillId="0" borderId="27" xfId="0" applyNumberFormat="1" applyFont="1" applyFill="1" applyBorder="1" applyAlignment="1">
      <alignment wrapText="1"/>
    </xf>
    <xf numFmtId="0" fontId="63" fillId="0" borderId="0" xfId="0" applyFont="1" applyFill="1" applyAlignment="1">
      <alignment horizontal="left" vertical="top" wrapText="1"/>
    </xf>
    <xf numFmtId="0" fontId="4" fillId="0" borderId="0" xfId="0" applyFont="1" applyAlignment="1">
      <alignment horizontal="center" wrapText="1"/>
    </xf>
    <xf numFmtId="0" fontId="63" fillId="0" borderId="28" xfId="0" applyFont="1" applyFill="1" applyBorder="1" applyAlignment="1">
      <alignment horizontal="center" vertical="top" wrapText="1"/>
    </xf>
    <xf numFmtId="0" fontId="63" fillId="0" borderId="28" xfId="0" applyFont="1" applyFill="1" applyBorder="1" applyAlignment="1">
      <alignment horizontal="left" vertical="center" wrapText="1"/>
    </xf>
    <xf numFmtId="0" fontId="63" fillId="0" borderId="28" xfId="0" applyFont="1" applyFill="1" applyBorder="1" applyAlignment="1">
      <alignment horizontal="center" wrapText="1"/>
    </xf>
    <xf numFmtId="4" fontId="63" fillId="0" borderId="28" xfId="0" applyNumberFormat="1" applyFont="1" applyFill="1" applyBorder="1" applyAlignment="1">
      <alignment horizontal="right" wrapText="1"/>
    </xf>
    <xf numFmtId="4" fontId="63" fillId="0" borderId="28" xfId="0" applyNumberFormat="1" applyFont="1" applyFill="1" applyBorder="1" applyAlignment="1">
      <alignment wrapText="1"/>
    </xf>
    <xf numFmtId="4" fontId="63" fillId="0" borderId="0" xfId="0" applyNumberFormat="1" applyFont="1" applyFill="1" applyBorder="1" applyAlignment="1">
      <alignment horizontal="right" wrapText="1"/>
    </xf>
    <xf numFmtId="4" fontId="63" fillId="0" borderId="0" xfId="0" applyNumberFormat="1" applyFont="1" applyFill="1" applyBorder="1" applyAlignment="1">
      <alignment wrapText="1"/>
    </xf>
    <xf numFmtId="0" fontId="64" fillId="33" borderId="18" xfId="0" applyFont="1" applyFill="1" applyBorder="1" applyAlignment="1">
      <alignment horizontal="center" vertical="top" wrapText="1"/>
    </xf>
    <xf numFmtId="0" fontId="64" fillId="0" borderId="18" xfId="0" applyFont="1" applyFill="1" applyBorder="1" applyAlignment="1">
      <alignment horizontal="left" vertical="top" wrapText="1"/>
    </xf>
    <xf numFmtId="0" fontId="2"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5" fillId="0" borderId="0" xfId="0" applyFont="1" applyFill="1" applyAlignment="1">
      <alignment horizontal="center" wrapText="1"/>
    </xf>
    <xf numFmtId="0" fontId="64" fillId="0" borderId="18" xfId="0" applyFont="1" applyFill="1" applyBorder="1" applyAlignment="1">
      <alignment horizontal="left" vertical="center" wrapText="1"/>
    </xf>
    <xf numFmtId="0" fontId="5" fillId="0" borderId="18" xfId="0" applyFont="1" applyFill="1" applyBorder="1" applyAlignment="1">
      <alignment wrapText="1"/>
    </xf>
    <xf numFmtId="0" fontId="63" fillId="0" borderId="23" xfId="0" applyFont="1" applyFill="1" applyBorder="1" applyAlignment="1">
      <alignment horizontal="left" vertical="top" wrapText="1"/>
    </xf>
    <xf numFmtId="0" fontId="5" fillId="0" borderId="0" xfId="0" applyFont="1" applyFill="1" applyAlignment="1">
      <alignment horizontal="left" vertical="top" wrapText="1"/>
    </xf>
    <xf numFmtId="0" fontId="5" fillId="0" borderId="23"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30" xfId="0" applyFont="1" applyFill="1" applyBorder="1" applyAlignment="1">
      <alignment horizontal="left" vertical="top" wrapText="1"/>
    </xf>
    <xf numFmtId="4" fontId="62" fillId="0" borderId="0" xfId="0" applyNumberFormat="1" applyFont="1" applyFill="1" applyAlignment="1">
      <alignment vertical="center" wrapText="1"/>
    </xf>
    <xf numFmtId="0" fontId="63" fillId="0" borderId="31" xfId="0" applyFont="1" applyFill="1" applyBorder="1" applyAlignment="1">
      <alignment horizontal="center" vertical="top" wrapText="1"/>
    </xf>
    <xf numFmtId="0" fontId="7" fillId="0" borderId="18" xfId="0" applyFont="1" applyFill="1" applyBorder="1" applyAlignment="1" applyProtection="1">
      <alignment vertical="distributed" wrapText="1"/>
      <protection/>
    </xf>
    <xf numFmtId="4" fontId="7" fillId="0" borderId="18" xfId="0" applyNumberFormat="1" applyFont="1" applyFill="1" applyBorder="1" applyAlignment="1" applyProtection="1">
      <alignment horizontal="right" wrapText="1"/>
      <protection locked="0"/>
    </xf>
    <xf numFmtId="0" fontId="4" fillId="0" borderId="0" xfId="0" applyFont="1" applyAlignment="1">
      <alignment wrapText="1"/>
    </xf>
    <xf numFmtId="0" fontId="63" fillId="0" borderId="0" xfId="0" applyFont="1" applyFill="1" applyBorder="1" applyAlignment="1">
      <alignment horizontal="center" wrapText="1"/>
    </xf>
    <xf numFmtId="0" fontId="63" fillId="0" borderId="0" xfId="0" applyFont="1" applyFill="1" applyAlignment="1">
      <alignment horizontal="center" wrapText="1"/>
    </xf>
    <xf numFmtId="4" fontId="4" fillId="0" borderId="10" xfId="0" applyNumberFormat="1" applyFont="1" applyFill="1" applyBorder="1" applyAlignment="1">
      <alignment wrapText="1"/>
    </xf>
    <xf numFmtId="4" fontId="7" fillId="0" borderId="18" xfId="0" applyNumberFormat="1" applyFont="1" applyFill="1" applyBorder="1" applyAlignment="1" applyProtection="1">
      <alignment horizontal="right" wrapText="1"/>
      <protection/>
    </xf>
    <xf numFmtId="4" fontId="63" fillId="0" borderId="32" xfId="0" applyNumberFormat="1" applyFont="1" applyFill="1" applyBorder="1" applyAlignment="1">
      <alignment wrapText="1"/>
    </xf>
    <xf numFmtId="4" fontId="63" fillId="0" borderId="33" xfId="0" applyNumberFormat="1" applyFont="1" applyFill="1" applyBorder="1" applyAlignment="1">
      <alignment wrapText="1"/>
    </xf>
    <xf numFmtId="4" fontId="63" fillId="0" borderId="34" xfId="0" applyNumberFormat="1" applyFont="1" applyFill="1" applyBorder="1" applyAlignment="1">
      <alignment wrapText="1"/>
    </xf>
    <xf numFmtId="4" fontId="63" fillId="0" borderId="35" xfId="0" applyNumberFormat="1" applyFont="1" applyFill="1" applyBorder="1" applyAlignment="1">
      <alignment wrapText="1"/>
    </xf>
    <xf numFmtId="4" fontId="63" fillId="0" borderId="36" xfId="0" applyNumberFormat="1" applyFont="1" applyFill="1" applyBorder="1" applyAlignment="1">
      <alignment wrapText="1"/>
    </xf>
    <xf numFmtId="0" fontId="7" fillId="0" borderId="0" xfId="58" applyFont="1" applyAlignment="1">
      <alignment horizontal="center" vertical="top"/>
      <protection/>
    </xf>
    <xf numFmtId="0" fontId="7" fillId="0" borderId="0" xfId="58" applyFont="1" applyAlignment="1">
      <alignment vertical="top"/>
      <protection/>
    </xf>
    <xf numFmtId="0" fontId="7" fillId="0" borderId="0" xfId="58" applyFont="1">
      <alignment/>
      <protection/>
    </xf>
    <xf numFmtId="0" fontId="7" fillId="0" borderId="0" xfId="58" applyFont="1" applyAlignment="1">
      <alignment horizontal="center"/>
      <protection/>
    </xf>
    <xf numFmtId="4" fontId="63" fillId="0" borderId="18" xfId="0" applyNumberFormat="1" applyFont="1" applyBorder="1" applyAlignment="1">
      <alignment wrapText="1"/>
    </xf>
    <xf numFmtId="4" fontId="7" fillId="0" borderId="0" xfId="58" applyNumberFormat="1" applyFont="1">
      <alignment/>
      <protection/>
    </xf>
    <xf numFmtId="0" fontId="2" fillId="0" borderId="0" xfId="56" applyProtection="1">
      <alignment/>
      <protection/>
    </xf>
    <xf numFmtId="0" fontId="0" fillId="0" borderId="0" xfId="0" applyAlignment="1" applyProtection="1">
      <alignment/>
      <protection/>
    </xf>
    <xf numFmtId="0" fontId="7" fillId="0" borderId="37" xfId="0" applyFont="1" applyFill="1" applyBorder="1" applyAlignment="1" applyProtection="1">
      <alignment vertical="distributed" wrapText="1"/>
      <protection/>
    </xf>
    <xf numFmtId="0" fontId="63" fillId="0" borderId="37" xfId="0" applyFont="1" applyFill="1" applyBorder="1" applyAlignment="1">
      <alignment horizontal="center" wrapText="1"/>
    </xf>
    <xf numFmtId="4" fontId="7" fillId="0" borderId="37" xfId="0" applyNumberFormat="1" applyFont="1" applyFill="1" applyBorder="1" applyAlignment="1" applyProtection="1">
      <alignment horizontal="right" wrapText="1"/>
      <protection/>
    </xf>
    <xf numFmtId="4" fontId="7" fillId="0" borderId="37" xfId="0" applyNumberFormat="1" applyFont="1" applyFill="1" applyBorder="1" applyAlignment="1" applyProtection="1">
      <alignment horizontal="right" wrapText="1"/>
      <protection locked="0"/>
    </xf>
    <xf numFmtId="4" fontId="63" fillId="0" borderId="38" xfId="0" applyNumberFormat="1" applyFont="1" applyFill="1" applyBorder="1" applyAlignment="1">
      <alignment wrapText="1"/>
    </xf>
    <xf numFmtId="1" fontId="12" fillId="0" borderId="0" xfId="0" applyNumberFormat="1" applyFont="1" applyBorder="1" applyAlignment="1" applyProtection="1">
      <alignment horizontal="center" vertical="top"/>
      <protection/>
    </xf>
    <xf numFmtId="0" fontId="62" fillId="0" borderId="15" xfId="0" applyFont="1" applyFill="1" applyBorder="1" applyAlignment="1">
      <alignment horizontal="center" vertical="center" wrapText="1"/>
    </xf>
    <xf numFmtId="0" fontId="62" fillId="0" borderId="16" xfId="0" applyFont="1" applyFill="1" applyBorder="1" applyAlignment="1">
      <alignment horizontal="left" vertical="center" wrapText="1"/>
    </xf>
    <xf numFmtId="0" fontId="62" fillId="0" borderId="16" xfId="0" applyFont="1" applyFill="1" applyBorder="1" applyAlignment="1">
      <alignment horizontal="center" vertical="center" wrapText="1"/>
    </xf>
    <xf numFmtId="4" fontId="62" fillId="0" borderId="16" xfId="0" applyNumberFormat="1" applyFont="1" applyFill="1" applyBorder="1" applyAlignment="1">
      <alignment horizontal="center" vertical="center" wrapText="1"/>
    </xf>
    <xf numFmtId="4" fontId="62" fillId="0" borderId="17" xfId="0" applyNumberFormat="1" applyFont="1" applyFill="1" applyBorder="1" applyAlignment="1">
      <alignment horizontal="center" vertical="center" wrapText="1"/>
    </xf>
    <xf numFmtId="0" fontId="13" fillId="0" borderId="18" xfId="0" applyFont="1" applyBorder="1" applyAlignment="1">
      <alignment horizontal="center" vertical="top" wrapText="1"/>
    </xf>
    <xf numFmtId="0" fontId="13" fillId="0" borderId="18" xfId="0" applyFont="1" applyBorder="1" applyAlignment="1">
      <alignment wrapText="1"/>
    </xf>
    <xf numFmtId="0" fontId="65" fillId="0" borderId="18" xfId="0" applyFont="1" applyBorder="1" applyAlignment="1">
      <alignment wrapText="1"/>
    </xf>
    <xf numFmtId="0" fontId="13" fillId="0" borderId="30" xfId="0" applyFont="1" applyBorder="1" applyAlignment="1">
      <alignment horizontal="center" vertical="top" wrapText="1"/>
    </xf>
    <xf numFmtId="0" fontId="13" fillId="0" borderId="26" xfId="0" applyFont="1" applyBorder="1" applyAlignment="1">
      <alignment wrapText="1"/>
    </xf>
    <xf numFmtId="0" fontId="65" fillId="0" borderId="26" xfId="0" applyFont="1" applyBorder="1" applyAlignment="1">
      <alignment wrapText="1"/>
    </xf>
    <xf numFmtId="0" fontId="65" fillId="0" borderId="27" xfId="0" applyFont="1" applyBorder="1" applyAlignment="1">
      <alignment wrapText="1"/>
    </xf>
    <xf numFmtId="0" fontId="66" fillId="0" borderId="18" xfId="0" applyFont="1" applyBorder="1" applyAlignment="1">
      <alignment horizontal="center" vertical="top" wrapText="1"/>
    </xf>
    <xf numFmtId="0" fontId="66" fillId="0" borderId="18" xfId="0" applyFont="1" applyBorder="1" applyAlignment="1">
      <alignment horizontal="left" vertical="center" wrapText="1"/>
    </xf>
    <xf numFmtId="0" fontId="62" fillId="33" borderId="18" xfId="0" applyFont="1" applyFill="1" applyBorder="1" applyAlignment="1">
      <alignment horizontal="center" wrapText="1"/>
    </xf>
    <xf numFmtId="4" fontId="62" fillId="0" borderId="18" xfId="0" applyNumberFormat="1" applyFont="1" applyFill="1" applyBorder="1" applyAlignment="1">
      <alignment horizontal="right" wrapText="1"/>
    </xf>
    <xf numFmtId="4" fontId="62" fillId="0" borderId="18" xfId="0" applyNumberFormat="1" applyFont="1" applyFill="1" applyBorder="1" applyAlignment="1">
      <alignment wrapText="1"/>
    </xf>
    <xf numFmtId="4" fontId="62" fillId="0" borderId="18" xfId="0" applyNumberFormat="1" applyFont="1" applyBorder="1" applyAlignment="1">
      <alignment wrapText="1"/>
    </xf>
    <xf numFmtId="0" fontId="0" fillId="0" borderId="0" xfId="0" applyAlignment="1" applyProtection="1">
      <alignment wrapText="1"/>
      <protection/>
    </xf>
    <xf numFmtId="0" fontId="62" fillId="33" borderId="18" xfId="0" applyFont="1" applyFill="1" applyBorder="1" applyAlignment="1">
      <alignment horizontal="center" vertical="top" wrapText="1"/>
    </xf>
    <xf numFmtId="0" fontId="62" fillId="0" borderId="18" xfId="0" applyFont="1" applyFill="1" applyBorder="1" applyAlignment="1">
      <alignment horizontal="left" vertical="top" wrapText="1"/>
    </xf>
    <xf numFmtId="0" fontId="62" fillId="0" borderId="18" xfId="0" applyFont="1" applyFill="1" applyBorder="1" applyAlignment="1">
      <alignment horizontal="center" wrapText="1"/>
    </xf>
    <xf numFmtId="0" fontId="62" fillId="0" borderId="19" xfId="0" applyFont="1" applyBorder="1" applyAlignment="1">
      <alignment horizontal="center" vertical="top" wrapText="1"/>
    </xf>
    <xf numFmtId="0" fontId="66" fillId="0" borderId="23" xfId="0" applyFont="1" applyBorder="1" applyAlignment="1">
      <alignment horizontal="left" vertical="top" wrapText="1"/>
    </xf>
    <xf numFmtId="0" fontId="62" fillId="0" borderId="23" xfId="0" applyFont="1" applyBorder="1" applyAlignment="1">
      <alignment horizontal="center" wrapText="1"/>
    </xf>
    <xf numFmtId="4" fontId="62" fillId="0" borderId="23" xfId="0" applyNumberFormat="1" applyFont="1" applyBorder="1" applyAlignment="1">
      <alignment horizontal="right" wrapText="1"/>
    </xf>
    <xf numFmtId="4" fontId="62" fillId="0" borderId="23" xfId="0" applyNumberFormat="1" applyFont="1" applyBorder="1" applyAlignment="1">
      <alignment wrapText="1"/>
    </xf>
    <xf numFmtId="4" fontId="13" fillId="0" borderId="10" xfId="0" applyNumberFormat="1" applyFont="1" applyBorder="1" applyAlignment="1">
      <alignment wrapText="1"/>
    </xf>
    <xf numFmtId="0" fontId="62" fillId="0" borderId="18" xfId="0" applyFont="1" applyFill="1" applyBorder="1" applyAlignment="1">
      <alignment horizontal="center" vertical="top" wrapText="1"/>
    </xf>
    <xf numFmtId="0" fontId="62" fillId="0" borderId="0" xfId="0" applyFont="1" applyAlignment="1" applyProtection="1">
      <alignment horizontal="center" vertical="top" wrapText="1"/>
      <protection/>
    </xf>
    <xf numFmtId="0" fontId="2" fillId="0" borderId="0" xfId="56" applyFont="1" applyAlignment="1" applyProtection="1">
      <alignment wrapText="1"/>
      <protection/>
    </xf>
    <xf numFmtId="0" fontId="62" fillId="0" borderId="0" xfId="0" applyFont="1" applyBorder="1" applyAlignment="1" applyProtection="1">
      <alignment wrapText="1"/>
      <protection/>
    </xf>
    <xf numFmtId="4" fontId="62" fillId="0" borderId="0" xfId="0" applyNumberFormat="1" applyFont="1" applyBorder="1" applyAlignment="1" applyProtection="1">
      <alignment vertical="center" wrapText="1"/>
      <protection/>
    </xf>
    <xf numFmtId="4" fontId="3" fillId="0" borderId="0" xfId="0" applyNumberFormat="1" applyFont="1" applyBorder="1" applyAlignment="1" applyProtection="1">
      <alignment horizontal="center" vertical="center" wrapText="1"/>
      <protection locked="0"/>
    </xf>
    <xf numFmtId="0" fontId="4" fillId="0" borderId="23" xfId="0" applyFont="1" applyBorder="1" applyAlignment="1">
      <alignment horizontal="left" vertical="top" wrapText="1"/>
    </xf>
    <xf numFmtId="0" fontId="63" fillId="0" borderId="23" xfId="0" applyFont="1" applyBorder="1" applyAlignment="1">
      <alignment horizontal="center" wrapText="1"/>
    </xf>
    <xf numFmtId="4" fontId="63" fillId="0" borderId="23" xfId="0" applyNumberFormat="1" applyFont="1" applyBorder="1" applyAlignment="1">
      <alignment horizontal="right" wrapText="1"/>
    </xf>
    <xf numFmtId="4" fontId="63" fillId="0" borderId="23" xfId="0" applyNumberFormat="1" applyFont="1" applyBorder="1" applyAlignment="1">
      <alignment wrapText="1"/>
    </xf>
    <xf numFmtId="4" fontId="63" fillId="0" borderId="32" xfId="0" applyNumberFormat="1" applyFont="1" applyBorder="1" applyAlignment="1">
      <alignment wrapText="1"/>
    </xf>
    <xf numFmtId="0" fontId="4" fillId="0" borderId="0" xfId="0" applyFont="1" applyBorder="1" applyAlignment="1">
      <alignment horizontal="center" wrapText="1"/>
    </xf>
    <xf numFmtId="0" fontId="4" fillId="0" borderId="0" xfId="0" applyFont="1" applyBorder="1" applyAlignment="1">
      <alignment horizontal="left" vertical="top" wrapText="1"/>
    </xf>
    <xf numFmtId="0" fontId="63" fillId="0" borderId="0" xfId="0" applyFont="1" applyBorder="1" applyAlignment="1">
      <alignment horizontal="center" wrapText="1"/>
    </xf>
    <xf numFmtId="4" fontId="63" fillId="0" borderId="0" xfId="0" applyNumberFormat="1" applyFont="1" applyBorder="1" applyAlignment="1">
      <alignment horizontal="right" wrapText="1"/>
    </xf>
    <xf numFmtId="4" fontId="63" fillId="0" borderId="0" xfId="0" applyNumberFormat="1" applyFont="1" applyBorder="1" applyAlignment="1">
      <alignment wrapText="1"/>
    </xf>
    <xf numFmtId="0" fontId="5" fillId="0" borderId="29" xfId="0" applyFont="1" applyBorder="1" applyAlignment="1">
      <alignment horizontal="left" vertical="top" wrapText="1"/>
    </xf>
    <xf numFmtId="0" fontId="63" fillId="0" borderId="24" xfId="0" applyFont="1" applyBorder="1" applyAlignment="1">
      <alignment horizontal="center" wrapText="1"/>
    </xf>
    <xf numFmtId="4" fontId="63" fillId="0" borderId="24" xfId="0" applyNumberFormat="1" applyFont="1" applyBorder="1" applyAlignment="1">
      <alignment horizontal="right" wrapText="1"/>
    </xf>
    <xf numFmtId="4" fontId="63" fillId="0" borderId="25" xfId="0" applyNumberFormat="1" applyFont="1" applyBorder="1" applyAlignment="1">
      <alignment wrapText="1"/>
    </xf>
    <xf numFmtId="4" fontId="63" fillId="0" borderId="33" xfId="0" applyNumberFormat="1" applyFont="1" applyBorder="1" applyAlignment="1">
      <alignment wrapText="1"/>
    </xf>
    <xf numFmtId="0" fontId="5" fillId="0" borderId="30" xfId="0" applyFont="1" applyBorder="1" applyAlignment="1">
      <alignment horizontal="left" vertical="top" wrapText="1"/>
    </xf>
    <xf numFmtId="0" fontId="63" fillId="0" borderId="26" xfId="0" applyFont="1" applyBorder="1" applyAlignment="1">
      <alignment horizontal="center" wrapText="1"/>
    </xf>
    <xf numFmtId="4" fontId="63" fillId="0" borderId="26" xfId="0" applyNumberFormat="1" applyFont="1" applyBorder="1" applyAlignment="1">
      <alignment horizontal="right" wrapText="1"/>
    </xf>
    <xf numFmtId="4" fontId="63" fillId="0" borderId="27" xfId="0" applyNumberFormat="1" applyFont="1" applyBorder="1" applyAlignment="1">
      <alignment wrapText="1"/>
    </xf>
    <xf numFmtId="4" fontId="63" fillId="0" borderId="34" xfId="0" applyNumberFormat="1" applyFont="1" applyBorder="1" applyAlignment="1">
      <alignment wrapText="1"/>
    </xf>
    <xf numFmtId="4" fontId="4" fillId="0" borderId="10" xfId="0" applyNumberFormat="1" applyFont="1" applyBorder="1" applyAlignment="1">
      <alignment wrapText="1"/>
    </xf>
    <xf numFmtId="0" fontId="66" fillId="0" borderId="18" xfId="0" applyFont="1" applyBorder="1" applyAlignment="1">
      <alignment horizontal="center" vertical="center" wrapText="1"/>
    </xf>
    <xf numFmtId="0" fontId="62" fillId="33" borderId="18" xfId="0" applyFont="1" applyFill="1" applyBorder="1" applyAlignment="1">
      <alignment horizontal="center" vertical="center" wrapText="1"/>
    </xf>
    <xf numFmtId="4" fontId="62" fillId="0" borderId="18" xfId="0" applyNumberFormat="1" applyFont="1" applyFill="1" applyBorder="1" applyAlignment="1">
      <alignment horizontal="right" vertical="center" wrapText="1"/>
    </xf>
    <xf numFmtId="4" fontId="62" fillId="0" borderId="18" xfId="0" applyNumberFormat="1" applyFont="1" applyFill="1" applyBorder="1" applyAlignment="1">
      <alignment vertical="center" wrapText="1"/>
    </xf>
    <xf numFmtId="4" fontId="62" fillId="0" borderId="18" xfId="0" applyNumberFormat="1" applyFont="1" applyBorder="1" applyAlignment="1">
      <alignment vertical="center" wrapText="1"/>
    </xf>
    <xf numFmtId="0" fontId="0" fillId="0" borderId="0" xfId="0" applyAlignment="1" applyProtection="1">
      <alignment vertical="center" wrapText="1"/>
      <protection/>
    </xf>
    <xf numFmtId="0" fontId="63" fillId="0" borderId="0" xfId="0" applyFont="1" applyAlignment="1">
      <alignment vertical="center" wrapText="1"/>
    </xf>
    <xf numFmtId="0" fontId="63" fillId="0" borderId="15" xfId="0" applyFont="1" applyFill="1" applyBorder="1" applyAlignment="1">
      <alignment horizontal="center" vertical="center" wrapText="1"/>
    </xf>
    <xf numFmtId="0" fontId="63" fillId="0" borderId="16" xfId="0" applyFont="1" applyFill="1" applyBorder="1" applyAlignment="1">
      <alignment horizontal="left" vertical="center" wrapText="1"/>
    </xf>
    <xf numFmtId="0" fontId="63" fillId="0" borderId="16" xfId="0" applyFont="1" applyFill="1" applyBorder="1" applyAlignment="1">
      <alignment horizontal="center" vertical="center" wrapText="1"/>
    </xf>
    <xf numFmtId="4" fontId="63" fillId="0" borderId="16" xfId="0" applyNumberFormat="1" applyFont="1" applyFill="1" applyBorder="1" applyAlignment="1">
      <alignment horizontal="center" vertical="center" wrapText="1"/>
    </xf>
    <xf numFmtId="4" fontId="63" fillId="0" borderId="17" xfId="0" applyNumberFormat="1" applyFont="1" applyFill="1" applyBorder="1" applyAlignment="1">
      <alignment horizontal="center" vertical="center" wrapText="1"/>
    </xf>
    <xf numFmtId="0" fontId="63" fillId="0" borderId="28" xfId="0" applyFont="1" applyFill="1" applyBorder="1" applyAlignment="1">
      <alignment horizontal="center" wrapText="1"/>
    </xf>
    <xf numFmtId="4" fontId="63" fillId="0" borderId="28" xfId="0" applyNumberFormat="1" applyFont="1" applyFill="1" applyBorder="1" applyAlignment="1">
      <alignment horizontal="right" wrapText="1"/>
    </xf>
    <xf numFmtId="4" fontId="63" fillId="0" borderId="28" xfId="0" applyNumberFormat="1" applyFont="1" applyFill="1" applyBorder="1" applyAlignment="1">
      <alignment wrapText="1"/>
    </xf>
    <xf numFmtId="0" fontId="10" fillId="0" borderId="0" xfId="58" applyFont="1" applyAlignment="1">
      <alignment horizontal="left" vertical="center"/>
      <protection/>
    </xf>
    <xf numFmtId="0" fontId="7" fillId="0" borderId="0" xfId="58" applyFont="1" applyAlignment="1">
      <alignment horizontal="center" vertical="center"/>
      <protection/>
    </xf>
    <xf numFmtId="0" fontId="63" fillId="33" borderId="28" xfId="0" applyFont="1" applyFill="1" applyBorder="1" applyAlignment="1">
      <alignment horizontal="center" vertical="top" wrapText="1"/>
    </xf>
    <xf numFmtId="0" fontId="63" fillId="0" borderId="28" xfId="0" applyFont="1" applyFill="1" applyBorder="1" applyAlignment="1">
      <alignment horizontal="left" vertical="top" wrapText="1"/>
    </xf>
    <xf numFmtId="4" fontId="63" fillId="0" borderId="28" xfId="0" applyNumberFormat="1" applyFont="1" applyBorder="1" applyAlignment="1">
      <alignment wrapText="1"/>
    </xf>
    <xf numFmtId="0" fontId="7" fillId="0" borderId="0" xfId="58" applyFont="1" applyAlignment="1">
      <alignment horizontal="left" vertical="top" wrapText="1"/>
      <protection/>
    </xf>
    <xf numFmtId="0" fontId="7" fillId="0" borderId="0" xfId="58" applyFont="1" applyFill="1" applyAlignment="1">
      <alignment horizontal="center"/>
      <protection/>
    </xf>
    <xf numFmtId="0" fontId="10" fillId="0" borderId="0" xfId="58" applyFont="1" applyAlignment="1">
      <alignment vertical="top"/>
      <protection/>
    </xf>
    <xf numFmtId="4" fontId="10" fillId="0" borderId="0" xfId="58" applyNumberFormat="1" applyFont="1">
      <alignment/>
      <protection/>
    </xf>
    <xf numFmtId="0" fontId="0" fillId="0" borderId="0" xfId="0" applyAlignment="1">
      <alignment/>
    </xf>
    <xf numFmtId="0" fontId="63" fillId="0" borderId="0" xfId="0" applyFont="1" applyAlignment="1">
      <alignment wrapText="1"/>
    </xf>
    <xf numFmtId="4" fontId="63" fillId="0" borderId="18" xfId="0" applyNumberFormat="1" applyFont="1" applyFill="1" applyBorder="1" applyAlignment="1">
      <alignment horizontal="right" wrapText="1"/>
    </xf>
    <xf numFmtId="0" fontId="63" fillId="33" borderId="18" xfId="0" applyFont="1" applyFill="1" applyBorder="1" applyAlignment="1">
      <alignment horizontal="center" vertical="top" wrapText="1"/>
    </xf>
    <xf numFmtId="4" fontId="63" fillId="0" borderId="18" xfId="0" applyNumberFormat="1" applyFont="1" applyFill="1" applyBorder="1" applyAlignment="1">
      <alignment wrapText="1"/>
    </xf>
    <xf numFmtId="0" fontId="63" fillId="0" borderId="18" xfId="0" applyFont="1" applyFill="1" applyBorder="1" applyAlignment="1">
      <alignment horizontal="left" vertical="top" wrapText="1"/>
    </xf>
    <xf numFmtId="0" fontId="63" fillId="0" borderId="18" xfId="0" applyFont="1" applyFill="1" applyBorder="1" applyAlignment="1">
      <alignment horizontal="center" wrapText="1"/>
    </xf>
    <xf numFmtId="0" fontId="63" fillId="0" borderId="31" xfId="0" applyFont="1" applyFill="1" applyBorder="1" applyAlignment="1">
      <alignment horizontal="center" vertical="top" wrapText="1"/>
    </xf>
    <xf numFmtId="4" fontId="63" fillId="0" borderId="18" xfId="0" applyNumberFormat="1" applyFont="1" applyBorder="1" applyAlignment="1">
      <alignment wrapText="1"/>
    </xf>
    <xf numFmtId="0" fontId="63" fillId="0" borderId="18" xfId="0" applyFont="1" applyFill="1" applyBorder="1" applyAlignment="1">
      <alignment horizontal="left" vertical="top" wrapText="1"/>
    </xf>
    <xf numFmtId="0" fontId="60" fillId="0" borderId="0" xfId="0" applyFont="1" applyAlignment="1">
      <alignment/>
    </xf>
    <xf numFmtId="0" fontId="0" fillId="0" borderId="0" xfId="0" applyAlignment="1">
      <alignment horizontal="center"/>
    </xf>
    <xf numFmtId="0" fontId="15" fillId="0" borderId="0" xfId="0" applyFont="1" applyAlignment="1">
      <alignment/>
    </xf>
    <xf numFmtId="2" fontId="0" fillId="0" borderId="0" xfId="0" applyNumberFormat="1" applyAlignment="1">
      <alignment/>
    </xf>
    <xf numFmtId="0" fontId="67" fillId="0" borderId="0" xfId="0" applyFont="1" applyAlignment="1">
      <alignment/>
    </xf>
    <xf numFmtId="2" fontId="67" fillId="0" borderId="0" xfId="0" applyNumberFormat="1" applyFont="1" applyAlignment="1">
      <alignment/>
    </xf>
    <xf numFmtId="0" fontId="68" fillId="0" borderId="0" xfId="0" applyFont="1" applyAlignment="1">
      <alignment horizontal="left"/>
    </xf>
    <xf numFmtId="0" fontId="60" fillId="0" borderId="10" xfId="0" applyFont="1" applyBorder="1" applyAlignment="1">
      <alignment horizontal="center"/>
    </xf>
    <xf numFmtId="0" fontId="60" fillId="0" borderId="10" xfId="0" applyFont="1" applyBorder="1" applyAlignment="1">
      <alignment horizontal="center"/>
    </xf>
    <xf numFmtId="0" fontId="35" fillId="0" borderId="10" xfId="0" applyFont="1" applyBorder="1" applyAlignment="1">
      <alignment horizontal="center" wrapText="1"/>
    </xf>
    <xf numFmtId="0" fontId="60" fillId="0" borderId="0" xfId="0" applyFont="1" applyBorder="1" applyAlignment="1">
      <alignment horizontal="center"/>
    </xf>
    <xf numFmtId="0" fontId="60" fillId="0" borderId="0" xfId="0" applyFont="1" applyBorder="1" applyAlignment="1">
      <alignment horizontal="center"/>
    </xf>
    <xf numFmtId="0" fontId="35" fillId="0" borderId="0" xfId="0" applyFont="1" applyBorder="1" applyAlignment="1">
      <alignment horizontal="center" wrapText="1"/>
    </xf>
    <xf numFmtId="0" fontId="69" fillId="0" borderId="0" xfId="0" applyFont="1" applyBorder="1" applyAlignment="1">
      <alignment horizontal="center"/>
    </xf>
    <xf numFmtId="0" fontId="69" fillId="0" borderId="0" xfId="0" applyFont="1" applyBorder="1" applyAlignment="1">
      <alignment horizontal="left"/>
    </xf>
    <xf numFmtId="0" fontId="37" fillId="0" borderId="0" xfId="0" applyFont="1" applyBorder="1" applyAlignment="1">
      <alignment horizontal="center" wrapText="1"/>
    </xf>
    <xf numFmtId="0" fontId="70" fillId="0" borderId="0" xfId="0" applyFont="1" applyAlignment="1">
      <alignment/>
    </xf>
    <xf numFmtId="2" fontId="70" fillId="0" borderId="0" xfId="0" applyNumberFormat="1" applyFont="1" applyAlignment="1">
      <alignment/>
    </xf>
    <xf numFmtId="0" fontId="71" fillId="0" borderId="0" xfId="0" applyFont="1" applyBorder="1" applyAlignment="1">
      <alignment horizontal="center"/>
    </xf>
    <xf numFmtId="0" fontId="71" fillId="0" borderId="0" xfId="0" applyFont="1" applyBorder="1" applyAlignment="1">
      <alignment horizontal="left"/>
    </xf>
    <xf numFmtId="0" fontId="15" fillId="0" borderId="0" xfId="0" applyFont="1" applyBorder="1" applyAlignment="1">
      <alignment horizontal="center" wrapText="1"/>
    </xf>
    <xf numFmtId="0" fontId="0" fillId="0" borderId="0" xfId="0" applyFont="1" applyAlignment="1">
      <alignment/>
    </xf>
    <xf numFmtId="2" fontId="0" fillId="0" borderId="0" xfId="0" applyNumberFormat="1" applyFont="1" applyAlignment="1">
      <alignment/>
    </xf>
    <xf numFmtId="49" fontId="71" fillId="0" borderId="0" xfId="0" applyNumberFormat="1" applyFont="1" applyAlignment="1">
      <alignment horizontal="center" vertical="top"/>
    </xf>
    <xf numFmtId="0" fontId="71" fillId="0" borderId="0" xfId="0" applyFont="1" applyBorder="1" applyAlignment="1">
      <alignment horizontal="left"/>
    </xf>
    <xf numFmtId="0" fontId="40" fillId="0" borderId="0" xfId="0" applyFont="1" applyBorder="1" applyAlignment="1">
      <alignment horizontal="center" wrapText="1"/>
    </xf>
    <xf numFmtId="0" fontId="72" fillId="0" borderId="0" xfId="0" applyFont="1" applyAlignment="1">
      <alignment/>
    </xf>
    <xf numFmtId="2" fontId="72" fillId="0" borderId="0" xfId="0" applyNumberFormat="1" applyFont="1" applyAlignment="1">
      <alignment/>
    </xf>
    <xf numFmtId="49" fontId="60" fillId="0" borderId="0" xfId="0" applyNumberFormat="1" applyFont="1" applyAlignment="1">
      <alignment horizontal="center" vertical="top"/>
    </xf>
    <xf numFmtId="0" fontId="72" fillId="0" borderId="0" xfId="0" applyFont="1" applyBorder="1" applyAlignment="1">
      <alignment horizontal="left" wrapText="1"/>
    </xf>
    <xf numFmtId="0" fontId="72" fillId="0" borderId="0" xfId="0" applyFont="1" applyFill="1" applyBorder="1" applyAlignment="1">
      <alignment horizontal="left" wrapText="1"/>
    </xf>
    <xf numFmtId="0" fontId="0" fillId="0" borderId="0" xfId="0" applyFont="1" applyAlignment="1">
      <alignment horizontal="center"/>
    </xf>
    <xf numFmtId="4" fontId="15" fillId="0" borderId="0" xfId="0" applyNumberFormat="1" applyFont="1" applyAlignment="1">
      <alignment/>
    </xf>
    <xf numFmtId="2" fontId="0" fillId="0" borderId="0" xfId="0" applyNumberFormat="1" applyFont="1" applyAlignment="1">
      <alignment/>
    </xf>
    <xf numFmtId="0" fontId="0" fillId="0" borderId="0" xfId="0" applyFont="1" applyAlignment="1">
      <alignment/>
    </xf>
    <xf numFmtId="49" fontId="72" fillId="0" borderId="0" xfId="0" applyNumberFormat="1" applyFont="1" applyBorder="1" applyAlignment="1">
      <alignment horizontal="left" wrapText="1"/>
    </xf>
    <xf numFmtId="49" fontId="60" fillId="0" borderId="0" xfId="0" applyNumberFormat="1" applyFont="1" applyBorder="1" applyAlignment="1">
      <alignment horizontal="center"/>
    </xf>
    <xf numFmtId="49" fontId="15" fillId="0" borderId="0" xfId="0" applyNumberFormat="1" applyFont="1" applyBorder="1" applyAlignment="1">
      <alignment horizontal="center" wrapText="1"/>
    </xf>
    <xf numFmtId="49" fontId="0" fillId="0" borderId="0" xfId="0" applyNumberFormat="1" applyFont="1" applyAlignment="1">
      <alignment/>
    </xf>
    <xf numFmtId="0" fontId="0" fillId="0" borderId="0" xfId="0" applyAlignment="1">
      <alignment vertical="top" wrapText="1"/>
    </xf>
    <xf numFmtId="0" fontId="60" fillId="0" borderId="0" xfId="0" applyFont="1" applyAlignment="1">
      <alignment horizontal="center" vertical="top" wrapText="1"/>
    </xf>
    <xf numFmtId="0" fontId="60" fillId="0" borderId="0" xfId="0" applyFont="1" applyAlignment="1">
      <alignment vertical="top" wrapText="1"/>
    </xf>
    <xf numFmtId="0" fontId="35" fillId="0" borderId="0" xfId="0" applyFont="1" applyAlignment="1">
      <alignment vertical="top" wrapText="1"/>
    </xf>
    <xf numFmtId="49" fontId="69" fillId="0" borderId="39" xfId="0" applyNumberFormat="1" applyFont="1" applyBorder="1" applyAlignment="1">
      <alignment/>
    </xf>
    <xf numFmtId="4" fontId="42" fillId="0" borderId="39" xfId="0" applyNumberFormat="1" applyFont="1" applyBorder="1" applyAlignment="1">
      <alignment/>
    </xf>
    <xf numFmtId="2" fontId="69" fillId="0" borderId="0" xfId="0" applyNumberFormat="1" applyFont="1" applyAlignment="1">
      <alignment/>
    </xf>
    <xf numFmtId="0" fontId="69" fillId="0" borderId="0" xfId="0" applyFont="1" applyAlignment="1">
      <alignment/>
    </xf>
    <xf numFmtId="49" fontId="60" fillId="0" borderId="0" xfId="0" applyNumberFormat="1" applyFont="1" applyAlignment="1">
      <alignment/>
    </xf>
    <xf numFmtId="0" fontId="0" fillId="0" borderId="0" xfId="0" applyAlignment="1">
      <alignment wrapText="1"/>
    </xf>
    <xf numFmtId="49" fontId="71" fillId="0" borderId="0" xfId="0" applyNumberFormat="1" applyFont="1" applyBorder="1" applyAlignment="1">
      <alignment/>
    </xf>
    <xf numFmtId="0" fontId="71" fillId="0" borderId="0" xfId="0" applyFont="1" applyBorder="1" applyAlignment="1">
      <alignment horizontal="center" wrapText="1"/>
    </xf>
    <xf numFmtId="4" fontId="43" fillId="0" borderId="0" xfId="0" applyNumberFormat="1" applyFont="1" applyBorder="1" applyAlignment="1">
      <alignment/>
    </xf>
    <xf numFmtId="4" fontId="43" fillId="0" borderId="0" xfId="0" applyNumberFormat="1" applyFont="1" applyBorder="1" applyAlignment="1">
      <alignment/>
    </xf>
    <xf numFmtId="0" fontId="71" fillId="0" borderId="0" xfId="0" applyFont="1" applyAlignment="1">
      <alignment/>
    </xf>
    <xf numFmtId="2" fontId="71" fillId="0" borderId="0" xfId="0" applyNumberFormat="1" applyFont="1" applyAlignment="1">
      <alignment/>
    </xf>
    <xf numFmtId="2" fontId="60" fillId="0" borderId="0" xfId="0" applyNumberFormat="1" applyFont="1" applyAlignment="1">
      <alignment/>
    </xf>
    <xf numFmtId="49" fontId="69" fillId="0" borderId="0" xfId="0" applyNumberFormat="1" applyFont="1" applyBorder="1" applyAlignment="1">
      <alignment/>
    </xf>
    <xf numFmtId="0" fontId="69" fillId="0" borderId="0" xfId="0" applyFont="1" applyBorder="1" applyAlignment="1">
      <alignment horizontal="center" wrapText="1"/>
    </xf>
    <xf numFmtId="4" fontId="42" fillId="0" borderId="0" xfId="0" applyNumberFormat="1" applyFont="1" applyBorder="1" applyAlignment="1">
      <alignment/>
    </xf>
    <xf numFmtId="0" fontId="73" fillId="0" borderId="0" xfId="0" applyFont="1" applyBorder="1" applyAlignment="1">
      <alignment horizontal="left"/>
    </xf>
    <xf numFmtId="2" fontId="73" fillId="0" borderId="0" xfId="0" applyNumberFormat="1" applyFont="1" applyAlignment="1">
      <alignment/>
    </xf>
    <xf numFmtId="0" fontId="35" fillId="0" borderId="0" xfId="0" applyFont="1" applyAlignment="1">
      <alignment/>
    </xf>
    <xf numFmtId="4" fontId="35" fillId="0" borderId="0" xfId="0" applyNumberFormat="1" applyFont="1" applyAlignment="1">
      <alignment/>
    </xf>
    <xf numFmtId="0" fontId="69" fillId="0" borderId="39" xfId="0" applyFont="1" applyBorder="1" applyAlignment="1">
      <alignment/>
    </xf>
    <xf numFmtId="0" fontId="73" fillId="0" borderId="39" xfId="0" applyFont="1" applyBorder="1" applyAlignment="1">
      <alignment horizontal="right"/>
    </xf>
    <xf numFmtId="0" fontId="70" fillId="0" borderId="39" xfId="0" applyFont="1" applyBorder="1" applyAlignment="1">
      <alignment horizontal="center"/>
    </xf>
    <xf numFmtId="0" fontId="45" fillId="0" borderId="39" xfId="0" applyFont="1" applyBorder="1" applyAlignment="1">
      <alignment/>
    </xf>
    <xf numFmtId="4" fontId="45" fillId="0" borderId="39" xfId="0" applyNumberFormat="1" applyFont="1" applyBorder="1" applyAlignment="1">
      <alignment/>
    </xf>
    <xf numFmtId="0" fontId="68" fillId="0" borderId="0" xfId="0" applyFont="1" applyAlignment="1">
      <alignment horizontal="left"/>
    </xf>
    <xf numFmtId="4" fontId="63" fillId="11" borderId="18" xfId="0" applyNumberFormat="1" applyFont="1" applyFill="1" applyBorder="1" applyAlignment="1">
      <alignment horizontal="right" wrapText="1"/>
    </xf>
    <xf numFmtId="4" fontId="63" fillId="0" borderId="15" xfId="0" applyNumberFormat="1" applyFont="1" applyFill="1" applyBorder="1" applyAlignment="1">
      <alignment horizontal="center" vertical="center" wrapText="1"/>
    </xf>
    <xf numFmtId="0" fontId="5" fillId="0" borderId="0" xfId="0" applyFont="1" applyFill="1" applyAlignment="1">
      <alignment horizontal="center" wrapText="1"/>
    </xf>
    <xf numFmtId="0" fontId="4" fillId="0" borderId="0" xfId="0" applyFont="1" applyAlignment="1">
      <alignment horizontal="center" wrapText="1"/>
    </xf>
    <xf numFmtId="0" fontId="63" fillId="0" borderId="0" xfId="0" applyFont="1" applyFill="1" applyBorder="1" applyAlignment="1">
      <alignment horizontal="center" wrapText="1"/>
    </xf>
    <xf numFmtId="0" fontId="6" fillId="0" borderId="0" xfId="0" applyFont="1" applyFill="1" applyBorder="1" applyAlignment="1">
      <alignment horizontal="center" wrapText="1"/>
    </xf>
    <xf numFmtId="4" fontId="63" fillId="0" borderId="19" xfId="0" applyNumberFormat="1" applyFont="1" applyFill="1" applyBorder="1" applyAlignment="1">
      <alignment horizontal="center" vertical="center" wrapText="1"/>
    </xf>
    <xf numFmtId="4" fontId="63" fillId="0" borderId="23" xfId="0" applyNumberFormat="1" applyFont="1" applyFill="1" applyBorder="1" applyAlignment="1">
      <alignment horizontal="center" vertical="center" wrapText="1"/>
    </xf>
    <xf numFmtId="4" fontId="63" fillId="0" borderId="32" xfId="0" applyNumberFormat="1" applyFont="1" applyFill="1" applyBorder="1" applyAlignment="1">
      <alignment horizontal="center" vertical="center" wrapText="1"/>
    </xf>
    <xf numFmtId="0" fontId="64" fillId="0" borderId="19" xfId="0" applyFont="1" applyBorder="1" applyAlignment="1">
      <alignment horizontal="center" wrapText="1"/>
    </xf>
    <xf numFmtId="0" fontId="64" fillId="0" borderId="23" xfId="0" applyFont="1" applyBorder="1" applyAlignment="1">
      <alignment horizontal="center" wrapText="1"/>
    </xf>
    <xf numFmtId="0" fontId="64" fillId="0" borderId="32" xfId="0" applyFont="1" applyBorder="1" applyAlignment="1">
      <alignment horizontal="center" wrapText="1"/>
    </xf>
    <xf numFmtId="0" fontId="63" fillId="0" borderId="0" xfId="0" applyFont="1" applyFill="1" applyAlignment="1">
      <alignment horizontal="center" wrapText="1"/>
    </xf>
    <xf numFmtId="0" fontId="69" fillId="0" borderId="39" xfId="0" applyFont="1" applyBorder="1" applyAlignment="1">
      <alignment horizontal="center" wrapText="1"/>
    </xf>
    <xf numFmtId="0" fontId="68" fillId="0" borderId="0" xfId="0" applyFont="1" applyAlignment="1">
      <alignment horizontal="left"/>
    </xf>
    <xf numFmtId="0" fontId="4" fillId="0" borderId="0" xfId="0" applyFont="1" applyAlignment="1">
      <alignment horizontal="center" vertical="center" wrapText="1"/>
    </xf>
    <xf numFmtId="0" fontId="10" fillId="0" borderId="0" xfId="0" applyFont="1" applyBorder="1" applyAlignment="1">
      <alignment horizontal="center" vertical="center" wrapText="1"/>
    </xf>
    <xf numFmtId="0" fontId="3" fillId="0" borderId="19" xfId="0" applyFont="1" applyBorder="1" applyAlignment="1">
      <alignment horizontal="left" vertical="center" wrapText="1"/>
    </xf>
    <xf numFmtId="0" fontId="3" fillId="0" borderId="23" xfId="0" applyFont="1" applyBorder="1" applyAlignment="1">
      <alignment horizontal="left" vertical="center" wrapText="1"/>
    </xf>
    <xf numFmtId="0" fontId="3" fillId="0" borderId="32" xfId="0"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M135"/>
  <sheetViews>
    <sheetView zoomScale="70" zoomScaleNormal="70" zoomScaleSheetLayoutView="55" zoomScalePageLayoutView="0" workbookViewId="0" topLeftCell="A1">
      <pane ySplit="6" topLeftCell="A7" activePane="bottomLeft" state="frozen"/>
      <selection pane="topLeft" activeCell="A1" sqref="A1"/>
      <selection pane="bottomLeft" activeCell="H52" sqref="H52:M53"/>
    </sheetView>
  </sheetViews>
  <sheetFormatPr defaultColWidth="9.140625" defaultRowHeight="15"/>
  <cols>
    <col min="1" max="1" width="7.7109375" style="46" bestFit="1" customWidth="1"/>
    <col min="2" max="2" width="42.00390625" style="78" customWidth="1"/>
    <col min="3" max="3" width="8.28125" style="105" customWidth="1"/>
    <col min="4" max="4" width="10.140625" style="69" bestFit="1" customWidth="1"/>
    <col min="5" max="5" width="12.28125" style="70" customWidth="1"/>
    <col min="6" max="6" width="15.57421875" style="70" bestFit="1" customWidth="1"/>
    <col min="7" max="7" width="9.140625" style="27" customWidth="1"/>
    <col min="8" max="8" width="16.7109375" style="27" customWidth="1"/>
    <col min="9" max="9" width="15.7109375" style="207" customWidth="1"/>
    <col min="10" max="10" width="16.140625" style="27" customWidth="1"/>
    <col min="11" max="11" width="18.421875" style="27" customWidth="1"/>
    <col min="12" max="13" width="15.8515625" style="27" customWidth="1"/>
    <col min="14" max="206" width="9.140625" style="27" customWidth="1"/>
    <col min="207" max="207" width="7.7109375" style="27" bestFit="1" customWidth="1"/>
    <col min="208" max="208" width="39.7109375" style="27" customWidth="1"/>
    <col min="209" max="209" width="8.28125" style="27" customWidth="1"/>
    <col min="210" max="210" width="9.28125" style="27" bestFit="1" customWidth="1"/>
    <col min="211" max="211" width="12.28125" style="27" customWidth="1"/>
    <col min="212" max="212" width="14.00390625" style="27" customWidth="1"/>
    <col min="213" max="213" width="14.140625" style="27" customWidth="1"/>
    <col min="214" max="214" width="12.421875" style="27" bestFit="1" customWidth="1"/>
    <col min="215" max="215" width="13.28125" style="27" bestFit="1" customWidth="1"/>
    <col min="216" max="216" width="8.140625" style="27" bestFit="1" customWidth="1"/>
    <col min="217" max="218" width="7.57421875" style="27" bestFit="1" customWidth="1"/>
    <col min="219" max="219" width="7.28125" style="27" bestFit="1" customWidth="1"/>
    <col min="220" max="231" width="9.140625" style="27" customWidth="1"/>
    <col min="232" max="232" width="7.7109375" style="27" bestFit="1" customWidth="1"/>
    <col min="233" max="233" width="39.7109375" style="27" customWidth="1"/>
    <col min="234" max="234" width="8.28125" style="27" customWidth="1"/>
    <col min="235" max="235" width="10.140625" style="27" bestFit="1" customWidth="1"/>
    <col min="236" max="236" width="12.28125" style="27" customWidth="1"/>
    <col min="237" max="237" width="14.00390625" style="27" customWidth="1"/>
    <col min="238" max="16384" width="9.140625" style="27" customWidth="1"/>
  </cols>
  <sheetData>
    <row r="1" ht="14.25"/>
    <row r="2" spans="1:6" ht="15">
      <c r="A2" s="288" t="s">
        <v>49</v>
      </c>
      <c r="B2" s="288"/>
      <c r="C2" s="288"/>
      <c r="D2" s="288"/>
      <c r="E2" s="288"/>
      <c r="F2" s="288"/>
    </row>
    <row r="3" spans="1:13" ht="15">
      <c r="A3" s="288" t="s">
        <v>190</v>
      </c>
      <c r="B3" s="288"/>
      <c r="C3" s="288"/>
      <c r="D3" s="288"/>
      <c r="E3" s="288"/>
      <c r="F3" s="288"/>
      <c r="H3" s="294" t="s">
        <v>263</v>
      </c>
      <c r="I3" s="295"/>
      <c r="J3" s="295"/>
      <c r="K3" s="295"/>
      <c r="L3" s="295"/>
      <c r="M3" s="296"/>
    </row>
    <row r="4" spans="1:13" ht="35.25" customHeight="1">
      <c r="A4" s="79"/>
      <c r="B4" s="91"/>
      <c r="C4" s="60"/>
      <c r="D4" s="60"/>
      <c r="E4" s="61"/>
      <c r="F4" s="61"/>
      <c r="H4" s="291" t="s">
        <v>264</v>
      </c>
      <c r="I4" s="292"/>
      <c r="J4" s="292"/>
      <c r="K4" s="293"/>
      <c r="L4" s="291" t="s">
        <v>259</v>
      </c>
      <c r="M4" s="293"/>
    </row>
    <row r="5" spans="1:13" ht="71.25">
      <c r="A5" s="28" t="s">
        <v>50</v>
      </c>
      <c r="B5" s="29" t="s">
        <v>51</v>
      </c>
      <c r="C5" s="30" t="s">
        <v>52</v>
      </c>
      <c r="D5" s="31" t="s">
        <v>53</v>
      </c>
      <c r="E5" s="31" t="s">
        <v>54</v>
      </c>
      <c r="F5" s="32" t="s">
        <v>55</v>
      </c>
      <c r="H5" s="286" t="s">
        <v>258</v>
      </c>
      <c r="I5" s="192" t="s">
        <v>257</v>
      </c>
      <c r="J5" s="192" t="s">
        <v>262</v>
      </c>
      <c r="K5" s="193" t="s">
        <v>261</v>
      </c>
      <c r="L5" s="192" t="s">
        <v>260</v>
      </c>
      <c r="M5" s="193" t="s">
        <v>265</v>
      </c>
    </row>
    <row r="6" spans="1:6" ht="14.25">
      <c r="A6" s="33"/>
      <c r="B6" s="34"/>
      <c r="C6" s="33"/>
      <c r="D6" s="35"/>
      <c r="E6" s="36"/>
      <c r="F6" s="36"/>
    </row>
    <row r="7" spans="1:6" ht="15">
      <c r="A7" s="37" t="s">
        <v>56</v>
      </c>
      <c r="B7" s="62" t="s">
        <v>57</v>
      </c>
      <c r="C7" s="63"/>
      <c r="D7" s="63"/>
      <c r="E7" s="63"/>
      <c r="F7" s="63"/>
    </row>
    <row r="8" spans="1:6" ht="15">
      <c r="A8" s="37"/>
      <c r="B8" s="93"/>
      <c r="C8" s="63"/>
      <c r="D8" s="63"/>
      <c r="E8" s="63"/>
      <c r="F8" s="63"/>
    </row>
    <row r="9" spans="1:6" ht="15">
      <c r="A9" s="47" t="s">
        <v>0</v>
      </c>
      <c r="B9" s="92" t="s">
        <v>62</v>
      </c>
      <c r="C9" s="55"/>
      <c r="D9" s="39"/>
      <c r="E9" s="41"/>
      <c r="F9" s="41"/>
    </row>
    <row r="10" spans="1:6" ht="85.5">
      <c r="A10" s="57" t="s">
        <v>10</v>
      </c>
      <c r="B10" s="42" t="s">
        <v>88</v>
      </c>
      <c r="C10" s="55" t="s">
        <v>59</v>
      </c>
      <c r="D10" s="39">
        <v>1980.33</v>
      </c>
      <c r="E10" s="41">
        <v>13</v>
      </c>
      <c r="F10" s="41">
        <f>D10*E10</f>
        <v>25744.29</v>
      </c>
    </row>
    <row r="11" spans="1:6" ht="142.5">
      <c r="A11" s="40" t="s">
        <v>11</v>
      </c>
      <c r="B11" s="42" t="s">
        <v>76</v>
      </c>
      <c r="C11" s="55" t="s">
        <v>58</v>
      </c>
      <c r="D11" s="39">
        <v>45.72</v>
      </c>
      <c r="E11" s="41">
        <v>630</v>
      </c>
      <c r="F11" s="41">
        <f>D11*E11</f>
        <v>28803.6</v>
      </c>
    </row>
    <row r="12" spans="1:6" ht="183.75" customHeight="1">
      <c r="A12" s="40" t="s">
        <v>14</v>
      </c>
      <c r="B12" s="42" t="s">
        <v>87</v>
      </c>
      <c r="C12" s="55" t="s">
        <v>58</v>
      </c>
      <c r="D12" s="39">
        <v>18.08</v>
      </c>
      <c r="E12" s="41">
        <v>1150</v>
      </c>
      <c r="F12" s="41">
        <f aca="true" t="shared" si="0" ref="F12:F25">D12*E12</f>
        <v>20791.999999999996</v>
      </c>
    </row>
    <row r="13" spans="1:6" ht="156.75">
      <c r="A13" s="40" t="s">
        <v>1</v>
      </c>
      <c r="B13" s="42" t="s">
        <v>77</v>
      </c>
      <c r="C13" s="55" t="s">
        <v>58</v>
      </c>
      <c r="D13" s="39">
        <v>58.84</v>
      </c>
      <c r="E13" s="41">
        <v>230</v>
      </c>
      <c r="F13" s="41">
        <f t="shared" si="0"/>
        <v>13533.2</v>
      </c>
    </row>
    <row r="14" spans="1:6" ht="99.75">
      <c r="A14" s="40" t="s">
        <v>15</v>
      </c>
      <c r="B14" s="42" t="s">
        <v>74</v>
      </c>
      <c r="C14" s="55" t="s">
        <v>58</v>
      </c>
      <c r="D14" s="39">
        <v>12.7</v>
      </c>
      <c r="E14" s="41">
        <v>520</v>
      </c>
      <c r="F14" s="41">
        <f t="shared" si="0"/>
        <v>6604</v>
      </c>
    </row>
    <row r="15" spans="1:6" ht="128.25">
      <c r="A15" s="40" t="s">
        <v>2</v>
      </c>
      <c r="B15" s="42" t="s">
        <v>78</v>
      </c>
      <c r="C15" s="55" t="s">
        <v>58</v>
      </c>
      <c r="D15" s="39">
        <v>200.64</v>
      </c>
      <c r="E15" s="41">
        <v>235</v>
      </c>
      <c r="F15" s="41">
        <f t="shared" si="0"/>
        <v>47150.399999999994</v>
      </c>
    </row>
    <row r="16" spans="1:6" ht="143.25" customHeight="1">
      <c r="A16" s="40" t="s">
        <v>3</v>
      </c>
      <c r="B16" s="42" t="s">
        <v>79</v>
      </c>
      <c r="C16" s="55" t="s">
        <v>25</v>
      </c>
      <c r="D16" s="39">
        <v>3</v>
      </c>
      <c r="E16" s="41"/>
      <c r="F16" s="41"/>
    </row>
    <row r="17" spans="1:6" ht="185.25" customHeight="1">
      <c r="A17" s="40" t="s">
        <v>4</v>
      </c>
      <c r="B17" s="42" t="s">
        <v>199</v>
      </c>
      <c r="C17" s="55" t="s">
        <v>25</v>
      </c>
      <c r="D17" s="39">
        <v>16</v>
      </c>
      <c r="E17" s="41"/>
      <c r="F17" s="41"/>
    </row>
    <row r="18" spans="1:6" ht="185.25" customHeight="1">
      <c r="A18" s="40" t="s">
        <v>5</v>
      </c>
      <c r="B18" s="42" t="s">
        <v>210</v>
      </c>
      <c r="C18" s="55" t="s">
        <v>25</v>
      </c>
      <c r="D18" s="39">
        <v>10</v>
      </c>
      <c r="E18" s="41"/>
      <c r="F18" s="41"/>
    </row>
    <row r="19" spans="1:6" ht="185.25">
      <c r="A19" s="40" t="s">
        <v>6</v>
      </c>
      <c r="B19" s="42" t="s">
        <v>63</v>
      </c>
      <c r="C19" s="55" t="s">
        <v>58</v>
      </c>
      <c r="D19" s="39">
        <v>909.44</v>
      </c>
      <c r="E19" s="41"/>
      <c r="F19" s="41"/>
    </row>
    <row r="20" spans="1:6" ht="142.5">
      <c r="A20" s="40" t="s">
        <v>7</v>
      </c>
      <c r="B20" s="42" t="s">
        <v>211</v>
      </c>
      <c r="C20" s="55" t="s">
        <v>25</v>
      </c>
      <c r="D20" s="39">
        <v>5</v>
      </c>
      <c r="E20" s="41"/>
      <c r="F20" s="117"/>
    </row>
    <row r="21" spans="1:6" ht="128.25">
      <c r="A21" s="40" t="s">
        <v>8</v>
      </c>
      <c r="B21" s="42" t="s">
        <v>209</v>
      </c>
      <c r="C21" s="55" t="s">
        <v>61</v>
      </c>
      <c r="D21" s="39">
        <v>1</v>
      </c>
      <c r="E21" s="41"/>
      <c r="F21" s="117"/>
    </row>
    <row r="22" spans="1:6" ht="114">
      <c r="A22" s="40" t="s">
        <v>9</v>
      </c>
      <c r="B22" s="42" t="s">
        <v>213</v>
      </c>
      <c r="C22" s="55" t="s">
        <v>58</v>
      </c>
      <c r="D22" s="208">
        <v>60</v>
      </c>
      <c r="E22" s="41"/>
      <c r="F22" s="117"/>
    </row>
    <row r="23" spans="1:6" s="207" customFormat="1" ht="171">
      <c r="A23" s="209" t="s">
        <v>212</v>
      </c>
      <c r="B23" s="211" t="s">
        <v>251</v>
      </c>
      <c r="C23" s="212" t="s">
        <v>58</v>
      </c>
      <c r="D23" s="208">
        <v>39.98</v>
      </c>
      <c r="E23" s="210"/>
      <c r="F23" s="214"/>
    </row>
    <row r="24" spans="1:6" s="207" customFormat="1" ht="156.75">
      <c r="A24" s="209" t="s">
        <v>253</v>
      </c>
      <c r="B24" s="215" t="s">
        <v>252</v>
      </c>
      <c r="C24" s="148" t="s">
        <v>59</v>
      </c>
      <c r="D24" s="142">
        <v>22.5</v>
      </c>
      <c r="E24" s="143"/>
      <c r="F24" s="144"/>
    </row>
    <row r="25" spans="1:6" ht="85.5">
      <c r="A25" s="40" t="s">
        <v>254</v>
      </c>
      <c r="B25" s="42" t="s">
        <v>75</v>
      </c>
      <c r="C25" s="55" t="s">
        <v>60</v>
      </c>
      <c r="D25" s="39">
        <v>0.57</v>
      </c>
      <c r="E25" s="41"/>
      <c r="F25" s="41"/>
    </row>
    <row r="26" spans="1:6" ht="15">
      <c r="A26" s="43"/>
      <c r="B26" s="94" t="s">
        <v>38</v>
      </c>
      <c r="C26" s="64"/>
      <c r="D26" s="65"/>
      <c r="E26" s="66"/>
      <c r="F26" s="106"/>
    </row>
    <row r="27" spans="1:6" ht="14.25">
      <c r="A27" s="40"/>
      <c r="B27" s="42"/>
      <c r="C27" s="55"/>
      <c r="D27" s="39"/>
      <c r="E27" s="41"/>
      <c r="F27" s="41"/>
    </row>
    <row r="28" spans="1:6" ht="15">
      <c r="A28" s="51" t="s">
        <v>12</v>
      </c>
      <c r="B28" s="88" t="s">
        <v>73</v>
      </c>
      <c r="C28" s="55"/>
      <c r="D28" s="39"/>
      <c r="E28" s="41"/>
      <c r="F28" s="41"/>
    </row>
    <row r="29" spans="1:6" ht="71.25">
      <c r="A29" s="40" t="s">
        <v>10</v>
      </c>
      <c r="B29" s="42" t="s">
        <v>81</v>
      </c>
      <c r="C29" s="55" t="s">
        <v>60</v>
      </c>
      <c r="D29" s="39">
        <v>0.42</v>
      </c>
      <c r="E29" s="41"/>
      <c r="F29" s="41"/>
    </row>
    <row r="30" spans="1:6" ht="15">
      <c r="A30" s="43"/>
      <c r="B30" s="94" t="s">
        <v>38</v>
      </c>
      <c r="C30" s="64"/>
      <c r="D30" s="65"/>
      <c r="E30" s="66"/>
      <c r="F30" s="106"/>
    </row>
    <row r="31" spans="1:6" ht="14.25">
      <c r="A31" s="40"/>
      <c r="B31" s="42"/>
      <c r="C31" s="55"/>
      <c r="D31" s="39"/>
      <c r="E31" s="41"/>
      <c r="F31" s="41"/>
    </row>
    <row r="32" spans="1:6" ht="15">
      <c r="A32" s="47" t="s">
        <v>13</v>
      </c>
      <c r="B32" s="92" t="s">
        <v>65</v>
      </c>
      <c r="C32" s="55"/>
      <c r="D32" s="39"/>
      <c r="E32" s="41"/>
      <c r="F32" s="41"/>
    </row>
    <row r="33" spans="1:6" ht="100.5">
      <c r="A33" s="40" t="s">
        <v>10</v>
      </c>
      <c r="B33" s="42" t="s">
        <v>181</v>
      </c>
      <c r="C33" s="55" t="s">
        <v>25</v>
      </c>
      <c r="D33" s="39">
        <v>510</v>
      </c>
      <c r="E33" s="41"/>
      <c r="F33" s="41"/>
    </row>
    <row r="34" spans="1:6" ht="99.75">
      <c r="A34" s="40" t="s">
        <v>11</v>
      </c>
      <c r="B34" s="42" t="s">
        <v>214</v>
      </c>
      <c r="C34" s="55" t="s">
        <v>58</v>
      </c>
      <c r="D34" s="208">
        <v>60</v>
      </c>
      <c r="E34" s="41"/>
      <c r="F34" s="41"/>
    </row>
    <row r="35" spans="1:6" ht="128.25">
      <c r="A35" s="40" t="s">
        <v>14</v>
      </c>
      <c r="B35" s="42" t="s">
        <v>89</v>
      </c>
      <c r="C35" s="55" t="s">
        <v>59</v>
      </c>
      <c r="D35" s="39">
        <v>125</v>
      </c>
      <c r="E35" s="41"/>
      <c r="F35" s="41"/>
    </row>
    <row r="36" spans="1:6" ht="15">
      <c r="A36" s="43"/>
      <c r="B36" s="94" t="s">
        <v>38</v>
      </c>
      <c r="C36" s="64"/>
      <c r="D36" s="65"/>
      <c r="E36" s="66"/>
      <c r="F36" s="106"/>
    </row>
    <row r="37" spans="1:6" ht="14.25">
      <c r="A37" s="40"/>
      <c r="B37" s="42"/>
      <c r="C37" s="55"/>
      <c r="D37" s="39"/>
      <c r="E37" s="41"/>
      <c r="F37" s="41"/>
    </row>
    <row r="38" spans="1:6" ht="15">
      <c r="A38" s="47" t="s">
        <v>16</v>
      </c>
      <c r="B38" s="92" t="s">
        <v>72</v>
      </c>
      <c r="C38" s="55"/>
      <c r="D38" s="39"/>
      <c r="E38" s="41"/>
      <c r="F38" s="41"/>
    </row>
    <row r="39" spans="1:6" ht="185.25">
      <c r="A39" s="38" t="s">
        <v>10</v>
      </c>
      <c r="B39" s="67" t="s">
        <v>82</v>
      </c>
      <c r="C39" s="55" t="s">
        <v>58</v>
      </c>
      <c r="D39" s="39">
        <f>(6.6+3*13+6.6+13+16.15+28.5)*(0.41+0.29)</f>
        <v>76.895</v>
      </c>
      <c r="E39" s="41"/>
      <c r="F39" s="41"/>
    </row>
    <row r="40" spans="1:6" ht="185.25">
      <c r="A40" s="38" t="s">
        <v>11</v>
      </c>
      <c r="B40" s="42" t="s">
        <v>83</v>
      </c>
      <c r="C40" s="55" t="s">
        <v>59</v>
      </c>
      <c r="D40" s="39">
        <f>130+70</f>
        <v>200</v>
      </c>
      <c r="E40" s="41"/>
      <c r="F40" s="41"/>
    </row>
    <row r="41" spans="1:6" ht="15">
      <c r="A41" s="43"/>
      <c r="B41" s="94" t="s">
        <v>38</v>
      </c>
      <c r="C41" s="64"/>
      <c r="D41" s="65"/>
      <c r="E41" s="66"/>
      <c r="F41" s="106"/>
    </row>
    <row r="42" spans="1:6" ht="14.25">
      <c r="A42" s="40"/>
      <c r="B42" s="42"/>
      <c r="C42" s="55"/>
      <c r="D42" s="39"/>
      <c r="E42" s="41"/>
      <c r="F42" s="41"/>
    </row>
    <row r="43" spans="1:6" ht="15">
      <c r="A43" s="47" t="s">
        <v>17</v>
      </c>
      <c r="B43" s="92" t="s">
        <v>66</v>
      </c>
      <c r="C43" s="55"/>
      <c r="D43" s="39"/>
      <c r="E43" s="41"/>
      <c r="F43" s="41"/>
    </row>
    <row r="44" spans="1:6" ht="153" customHeight="1">
      <c r="A44" s="38" t="s">
        <v>10</v>
      </c>
      <c r="B44" s="67" t="s">
        <v>201</v>
      </c>
      <c r="C44" s="55" t="s">
        <v>58</v>
      </c>
      <c r="D44" s="39">
        <v>546.28</v>
      </c>
      <c r="E44" s="41"/>
      <c r="F44" s="41"/>
    </row>
    <row r="45" spans="1:6" ht="171">
      <c r="A45" s="38" t="s">
        <v>11</v>
      </c>
      <c r="B45" s="42" t="s">
        <v>216</v>
      </c>
      <c r="C45" s="55" t="s">
        <v>58</v>
      </c>
      <c r="D45" s="39">
        <v>19.08</v>
      </c>
      <c r="E45" s="41"/>
      <c r="F45" s="41"/>
    </row>
    <row r="46" spans="1:6" ht="114">
      <c r="A46" s="38" t="s">
        <v>14</v>
      </c>
      <c r="B46" s="42" t="s">
        <v>217</v>
      </c>
      <c r="C46" s="55" t="s">
        <v>25</v>
      </c>
      <c r="D46" s="39">
        <v>22</v>
      </c>
      <c r="E46" s="41"/>
      <c r="F46" s="41"/>
    </row>
    <row r="47" spans="1:6" ht="71.25">
      <c r="A47" s="57" t="s">
        <v>1</v>
      </c>
      <c r="B47" s="42" t="s">
        <v>84</v>
      </c>
      <c r="C47" s="55" t="s">
        <v>59</v>
      </c>
      <c r="D47" s="39">
        <v>100</v>
      </c>
      <c r="E47" s="41"/>
      <c r="F47" s="41"/>
    </row>
    <row r="48" spans="1:6" ht="15">
      <c r="A48" s="43"/>
      <c r="B48" s="94" t="s">
        <v>38</v>
      </c>
      <c r="C48" s="64"/>
      <c r="D48" s="65"/>
      <c r="E48" s="66"/>
      <c r="F48" s="106"/>
    </row>
    <row r="49" spans="1:6" ht="14.25">
      <c r="A49" s="40"/>
      <c r="B49" s="42"/>
      <c r="C49" s="55"/>
      <c r="D49" s="39"/>
      <c r="E49" s="41"/>
      <c r="F49" s="41"/>
    </row>
    <row r="50" spans="1:6" ht="15">
      <c r="A50" s="54" t="s">
        <v>18</v>
      </c>
      <c r="B50" s="92" t="s">
        <v>182</v>
      </c>
      <c r="C50" s="55"/>
      <c r="D50" s="39"/>
      <c r="E50" s="41"/>
      <c r="F50" s="41"/>
    </row>
    <row r="51" spans="1:6" ht="15">
      <c r="A51" s="54"/>
      <c r="B51" s="92"/>
      <c r="C51" s="55"/>
      <c r="D51" s="39"/>
      <c r="E51" s="41"/>
      <c r="F51" s="41"/>
    </row>
    <row r="52" spans="1:13" ht="128.25">
      <c r="A52" s="57" t="s">
        <v>10</v>
      </c>
      <c r="B52" s="211" t="s">
        <v>183</v>
      </c>
      <c r="C52" s="212" t="s">
        <v>58</v>
      </c>
      <c r="D52" s="208">
        <v>100</v>
      </c>
      <c r="E52" s="210"/>
      <c r="F52" s="210"/>
      <c r="H52" s="285"/>
      <c r="I52" s="285"/>
      <c r="J52" s="285"/>
      <c r="K52" s="285"/>
      <c r="L52" s="210"/>
      <c r="M52" s="210"/>
    </row>
    <row r="53" spans="1:13" ht="186" customHeight="1">
      <c r="A53" s="57" t="s">
        <v>11</v>
      </c>
      <c r="B53" s="211" t="s">
        <v>202</v>
      </c>
      <c r="C53" s="212" t="s">
        <v>58</v>
      </c>
      <c r="D53" s="208">
        <v>100</v>
      </c>
      <c r="E53" s="210"/>
      <c r="F53" s="210"/>
      <c r="H53" s="285"/>
      <c r="I53" s="285"/>
      <c r="J53" s="285"/>
      <c r="K53" s="285"/>
      <c r="L53" s="210"/>
      <c r="M53" s="210"/>
    </row>
    <row r="54" spans="1:13" ht="15">
      <c r="A54" s="43"/>
      <c r="B54" s="94" t="s">
        <v>38</v>
      </c>
      <c r="C54" s="64"/>
      <c r="D54" s="65"/>
      <c r="E54" s="66"/>
      <c r="F54" s="106"/>
      <c r="K54" s="106">
        <f>SUM(K52:K53)</f>
        <v>0</v>
      </c>
      <c r="M54" s="106">
        <f>SUM(M52:M53)</f>
        <v>0</v>
      </c>
    </row>
    <row r="55" spans="1:11" ht="14.25">
      <c r="A55" s="40"/>
      <c r="B55" s="42"/>
      <c r="C55" s="55"/>
      <c r="D55" s="39"/>
      <c r="E55" s="41"/>
      <c r="F55" s="41"/>
      <c r="K55" s="207"/>
    </row>
    <row r="56" spans="1:6" ht="15">
      <c r="A56" s="54" t="s">
        <v>19</v>
      </c>
      <c r="B56" s="92" t="s">
        <v>67</v>
      </c>
      <c r="C56" s="55"/>
      <c r="D56" s="39"/>
      <c r="E56" s="41"/>
      <c r="F56" s="41"/>
    </row>
    <row r="57" spans="1:6" ht="15">
      <c r="A57" s="54"/>
      <c r="B57" s="68"/>
      <c r="C57" s="55"/>
      <c r="D57" s="39"/>
      <c r="E57" s="41"/>
      <c r="F57" s="41"/>
    </row>
    <row r="58" spans="1:6" ht="356.25">
      <c r="A58" s="57" t="s">
        <v>10</v>
      </c>
      <c r="B58" s="42" t="s">
        <v>188</v>
      </c>
      <c r="C58" s="55" t="s">
        <v>58</v>
      </c>
      <c r="D58" s="39">
        <v>23</v>
      </c>
      <c r="E58" s="41"/>
      <c r="F58" s="41"/>
    </row>
    <row r="59" spans="1:6" ht="285">
      <c r="A59" s="57" t="s">
        <v>11</v>
      </c>
      <c r="B59" s="42" t="s">
        <v>215</v>
      </c>
      <c r="C59" s="55" t="s">
        <v>58</v>
      </c>
      <c r="D59" s="39">
        <v>35.96</v>
      </c>
      <c r="E59" s="41"/>
      <c r="F59" s="41"/>
    </row>
    <row r="60" spans="1:13" ht="114">
      <c r="A60" s="57" t="s">
        <v>14</v>
      </c>
      <c r="B60" s="42" t="s">
        <v>189</v>
      </c>
      <c r="C60" s="55" t="s">
        <v>58</v>
      </c>
      <c r="D60" s="39">
        <v>1860</v>
      </c>
      <c r="E60" s="41"/>
      <c r="F60" s="41"/>
      <c r="H60" s="285"/>
      <c r="I60" s="285"/>
      <c r="J60" s="285">
        <f>E60</f>
        <v>0</v>
      </c>
      <c r="K60" s="285">
        <f>+I60*J60</f>
        <v>0</v>
      </c>
      <c r="L60" s="210"/>
      <c r="M60" s="210" t="e">
        <f>K60/L60</f>
        <v>#DIV/0!</v>
      </c>
    </row>
    <row r="61" spans="1:13" ht="99.75">
      <c r="A61" s="57" t="s">
        <v>1</v>
      </c>
      <c r="B61" s="42" t="s">
        <v>200</v>
      </c>
      <c r="C61" s="55" t="s">
        <v>58</v>
      </c>
      <c r="D61" s="39">
        <v>1860</v>
      </c>
      <c r="E61" s="41"/>
      <c r="F61" s="41"/>
      <c r="H61" s="285"/>
      <c r="I61" s="285"/>
      <c r="J61" s="285">
        <f>E61</f>
        <v>0</v>
      </c>
      <c r="K61" s="285">
        <f>+I61*J61</f>
        <v>0</v>
      </c>
      <c r="L61" s="210"/>
      <c r="M61" s="210" t="e">
        <f>K61/L61</f>
        <v>#DIV/0!</v>
      </c>
    </row>
    <row r="62" spans="1:13" ht="15">
      <c r="A62" s="43"/>
      <c r="B62" s="94" t="s">
        <v>38</v>
      </c>
      <c r="C62" s="64"/>
      <c r="D62" s="65"/>
      <c r="E62" s="66"/>
      <c r="F62" s="106"/>
      <c r="K62" s="106">
        <f>SUM(K58:K61)</f>
        <v>0</v>
      </c>
      <c r="M62" s="106" t="e">
        <f>SUM(M58:M61)</f>
        <v>#DIV/0!</v>
      </c>
    </row>
    <row r="63" spans="1:6" ht="14.25">
      <c r="A63" s="40"/>
      <c r="B63" s="42"/>
      <c r="C63" s="55"/>
      <c r="D63" s="39"/>
      <c r="E63" s="41"/>
      <c r="F63" s="41"/>
    </row>
    <row r="64" spans="1:6" ht="15">
      <c r="A64" s="47" t="s">
        <v>20</v>
      </c>
      <c r="B64" s="92" t="s">
        <v>68</v>
      </c>
      <c r="C64" s="55"/>
      <c r="D64" s="39"/>
      <c r="E64" s="41"/>
      <c r="F64" s="41"/>
    </row>
    <row r="65" spans="1:6" ht="177" customHeight="1">
      <c r="A65" s="40" t="s">
        <v>10</v>
      </c>
      <c r="B65" s="67" t="s">
        <v>94</v>
      </c>
      <c r="C65" s="55" t="s">
        <v>58</v>
      </c>
      <c r="D65" s="39">
        <v>1354.39</v>
      </c>
      <c r="E65" s="41"/>
      <c r="F65" s="41"/>
    </row>
    <row r="66" spans="1:6" ht="99.75">
      <c r="A66" s="58" t="s">
        <v>11</v>
      </c>
      <c r="B66" s="68" t="s">
        <v>192</v>
      </c>
      <c r="C66" s="55" t="s">
        <v>59</v>
      </c>
      <c r="D66" s="39">
        <v>54</v>
      </c>
      <c r="E66" s="41"/>
      <c r="F66" s="41"/>
    </row>
    <row r="67" spans="1:6" ht="114">
      <c r="A67" s="58" t="s">
        <v>14</v>
      </c>
      <c r="B67" s="68" t="s">
        <v>193</v>
      </c>
      <c r="C67" s="55" t="s">
        <v>59</v>
      </c>
      <c r="D67" s="39">
        <v>19.2</v>
      </c>
      <c r="E67" s="41"/>
      <c r="F67" s="41"/>
    </row>
    <row r="68" spans="1:6" ht="128.25">
      <c r="A68" s="58" t="s">
        <v>1</v>
      </c>
      <c r="B68" s="68" t="s">
        <v>194</v>
      </c>
      <c r="C68" s="55" t="s">
        <v>58</v>
      </c>
      <c r="D68" s="39">
        <v>54</v>
      </c>
      <c r="E68" s="41"/>
      <c r="F68" s="41"/>
    </row>
    <row r="69" spans="1:6" ht="128.25">
      <c r="A69" s="58" t="s">
        <v>15</v>
      </c>
      <c r="B69" s="68" t="s">
        <v>195</v>
      </c>
      <c r="C69" s="55" t="s">
        <v>59</v>
      </c>
      <c r="D69" s="39">
        <v>56</v>
      </c>
      <c r="E69" s="41"/>
      <c r="F69" s="41"/>
    </row>
    <row r="70" spans="1:6" ht="142.5">
      <c r="A70" s="100" t="s">
        <v>2</v>
      </c>
      <c r="B70" s="101" t="s">
        <v>196</v>
      </c>
      <c r="C70" s="55" t="s">
        <v>58</v>
      </c>
      <c r="D70" s="107">
        <v>97</v>
      </c>
      <c r="E70" s="102"/>
      <c r="F70" s="77"/>
    </row>
    <row r="71" spans="1:6" ht="142.5">
      <c r="A71" s="100" t="s">
        <v>3</v>
      </c>
      <c r="B71" s="101" t="s">
        <v>197</v>
      </c>
      <c r="C71" s="55" t="s">
        <v>58</v>
      </c>
      <c r="D71" s="107">
        <v>39</v>
      </c>
      <c r="E71" s="102"/>
      <c r="F71" s="77"/>
    </row>
    <row r="72" spans="1:6" ht="142.5">
      <c r="A72" s="100" t="s">
        <v>4</v>
      </c>
      <c r="B72" s="101" t="s">
        <v>198</v>
      </c>
      <c r="C72" s="55" t="s">
        <v>59</v>
      </c>
      <c r="D72" s="107">
        <v>52</v>
      </c>
      <c r="E72" s="102"/>
      <c r="F72" s="77"/>
    </row>
    <row r="73" spans="1:6" ht="162.75" customHeight="1">
      <c r="A73" s="100" t="s">
        <v>5</v>
      </c>
      <c r="B73" s="121" t="s">
        <v>218</v>
      </c>
      <c r="C73" s="122" t="s">
        <v>58</v>
      </c>
      <c r="D73" s="123">
        <v>900</v>
      </c>
      <c r="E73" s="124"/>
      <c r="F73" s="125"/>
    </row>
    <row r="74" spans="1:6" s="207" customFormat="1" ht="142.5">
      <c r="A74" s="213" t="s">
        <v>6</v>
      </c>
      <c r="B74" s="121" t="s">
        <v>255</v>
      </c>
      <c r="C74" s="122" t="s">
        <v>59</v>
      </c>
      <c r="D74" s="123">
        <v>84</v>
      </c>
      <c r="E74" s="124"/>
      <c r="F74" s="125"/>
    </row>
    <row r="75" spans="1:6" s="207" customFormat="1" ht="129">
      <c r="A75" s="213">
        <v>11</v>
      </c>
      <c r="B75" s="215" t="s">
        <v>256</v>
      </c>
      <c r="C75" s="148" t="s">
        <v>59</v>
      </c>
      <c r="D75" s="142">
        <v>24</v>
      </c>
      <c r="E75" s="143"/>
      <c r="F75" s="125"/>
    </row>
    <row r="76" spans="1:6" ht="79.5" customHeight="1">
      <c r="A76" s="80" t="s">
        <v>8</v>
      </c>
      <c r="B76" s="81" t="s">
        <v>203</v>
      </c>
      <c r="C76" s="82" t="s">
        <v>58</v>
      </c>
      <c r="D76" s="83">
        <v>300</v>
      </c>
      <c r="E76" s="84"/>
      <c r="F76" s="84"/>
    </row>
    <row r="77" spans="1:6" ht="15">
      <c r="A77" s="43"/>
      <c r="B77" s="94" t="s">
        <v>38</v>
      </c>
      <c r="C77" s="64"/>
      <c r="D77" s="65"/>
      <c r="E77" s="66"/>
      <c r="F77" s="106"/>
    </row>
    <row r="78" spans="1:6" ht="14.25">
      <c r="A78" s="40"/>
      <c r="B78" s="42"/>
      <c r="C78" s="55"/>
      <c r="D78" s="39"/>
      <c r="E78" s="41"/>
      <c r="F78" s="41"/>
    </row>
    <row r="79" spans="1:6" ht="15">
      <c r="A79" s="47" t="s">
        <v>21</v>
      </c>
      <c r="B79" s="92" t="s">
        <v>69</v>
      </c>
      <c r="C79" s="55"/>
      <c r="D79" s="39"/>
      <c r="E79" s="41"/>
      <c r="F79" s="41"/>
    </row>
    <row r="80" spans="1:6" ht="128.25">
      <c r="A80" s="40" t="s">
        <v>10</v>
      </c>
      <c r="B80" s="42" t="s">
        <v>185</v>
      </c>
      <c r="C80" s="55" t="s">
        <v>25</v>
      </c>
      <c r="D80" s="39">
        <v>48</v>
      </c>
      <c r="E80" s="41"/>
      <c r="F80" s="41"/>
    </row>
    <row r="81" spans="1:6" ht="128.25">
      <c r="A81" s="40" t="s">
        <v>11</v>
      </c>
      <c r="B81" s="42" t="s">
        <v>186</v>
      </c>
      <c r="C81" s="55" t="s">
        <v>25</v>
      </c>
      <c r="D81" s="39">
        <v>19</v>
      </c>
      <c r="E81" s="41"/>
      <c r="F81" s="41"/>
    </row>
    <row r="82" spans="1:6" ht="100.5" customHeight="1">
      <c r="A82" s="40" t="s">
        <v>14</v>
      </c>
      <c r="B82" s="42" t="s">
        <v>204</v>
      </c>
      <c r="C82" s="55" t="s">
        <v>25</v>
      </c>
      <c r="D82" s="39">
        <v>15</v>
      </c>
      <c r="E82" s="41"/>
      <c r="F82" s="41"/>
    </row>
    <row r="83" spans="1:6" ht="114">
      <c r="A83" s="40" t="s">
        <v>1</v>
      </c>
      <c r="B83" s="42" t="s">
        <v>90</v>
      </c>
      <c r="C83" s="55" t="s">
        <v>25</v>
      </c>
      <c r="D83" s="39">
        <v>4</v>
      </c>
      <c r="E83" s="41"/>
      <c r="F83" s="41"/>
    </row>
    <row r="84" spans="1:6" ht="15">
      <c r="A84" s="43"/>
      <c r="B84" s="94" t="s">
        <v>38</v>
      </c>
      <c r="C84" s="64"/>
      <c r="D84" s="65"/>
      <c r="E84" s="66"/>
      <c r="F84" s="106"/>
    </row>
    <row r="85" spans="1:6" ht="14.25">
      <c r="A85" s="40"/>
      <c r="B85" s="42"/>
      <c r="C85" s="55"/>
      <c r="D85" s="39"/>
      <c r="E85" s="41"/>
      <c r="F85" s="41"/>
    </row>
    <row r="86" spans="1:6" ht="15">
      <c r="A86" s="47" t="s">
        <v>22</v>
      </c>
      <c r="B86" s="92" t="s">
        <v>70</v>
      </c>
      <c r="C86" s="55"/>
      <c r="D86" s="39"/>
      <c r="E86" s="41"/>
      <c r="F86" s="41"/>
    </row>
    <row r="87" spans="1:6" ht="142.5">
      <c r="A87" s="56" t="s">
        <v>10</v>
      </c>
      <c r="B87" s="42" t="s">
        <v>85</v>
      </c>
      <c r="C87" s="55" t="s">
        <v>61</v>
      </c>
      <c r="D87" s="39">
        <v>1</v>
      </c>
      <c r="E87" s="41"/>
      <c r="F87" s="41"/>
    </row>
    <row r="88" spans="1:6" ht="128.25">
      <c r="A88" s="56" t="s">
        <v>11</v>
      </c>
      <c r="B88" s="42" t="s">
        <v>93</v>
      </c>
      <c r="C88" s="55" t="s">
        <v>80</v>
      </c>
      <c r="D88" s="39">
        <v>120</v>
      </c>
      <c r="E88" s="41"/>
      <c r="F88" s="41"/>
    </row>
    <row r="89" spans="1:6" ht="156.75">
      <c r="A89" s="57" t="s">
        <v>14</v>
      </c>
      <c r="B89" s="42" t="s">
        <v>187</v>
      </c>
      <c r="C89" s="55" t="s">
        <v>80</v>
      </c>
      <c r="D89" s="39">
        <v>300</v>
      </c>
      <c r="E89" s="41"/>
      <c r="F89" s="41"/>
    </row>
    <row r="90" spans="1:6" ht="15">
      <c r="A90" s="43"/>
      <c r="B90" s="94" t="s">
        <v>38</v>
      </c>
      <c r="C90" s="64"/>
      <c r="D90" s="65"/>
      <c r="E90" s="66"/>
      <c r="F90" s="106"/>
    </row>
    <row r="91" spans="1:6" ht="14.25">
      <c r="A91" s="40"/>
      <c r="B91" s="42"/>
      <c r="C91" s="55"/>
      <c r="D91" s="39"/>
      <c r="E91" s="41"/>
      <c r="F91" s="41"/>
    </row>
    <row r="92" spans="1:6" ht="15">
      <c r="A92" s="87" t="s">
        <v>23</v>
      </c>
      <c r="B92" s="88" t="s">
        <v>95</v>
      </c>
      <c r="C92" s="55"/>
      <c r="D92" s="39"/>
      <c r="E92" s="41"/>
      <c r="F92" s="41"/>
    </row>
    <row r="93" spans="1:6" ht="256.5">
      <c r="A93" s="40" t="s">
        <v>10</v>
      </c>
      <c r="B93" s="42" t="s">
        <v>191</v>
      </c>
      <c r="C93" s="55" t="s">
        <v>25</v>
      </c>
      <c r="D93" s="39">
        <v>2</v>
      </c>
      <c r="E93" s="41"/>
      <c r="F93" s="41"/>
    </row>
    <row r="94" spans="1:6" ht="15">
      <c r="A94" s="43"/>
      <c r="B94" s="94" t="s">
        <v>38</v>
      </c>
      <c r="C94" s="64"/>
      <c r="D94" s="65"/>
      <c r="E94" s="66"/>
      <c r="F94" s="106"/>
    </row>
    <row r="95" spans="1:6" ht="14.25">
      <c r="A95" s="40"/>
      <c r="B95" s="42"/>
      <c r="C95" s="55"/>
      <c r="D95" s="39"/>
      <c r="E95" s="41"/>
      <c r="F95" s="41"/>
    </row>
    <row r="96" spans="1:6" ht="15">
      <c r="A96" s="47" t="s">
        <v>24</v>
      </c>
      <c r="B96" s="92" t="s">
        <v>71</v>
      </c>
      <c r="C96" s="55"/>
      <c r="D96" s="39"/>
      <c r="E96" s="41"/>
      <c r="F96" s="41"/>
    </row>
    <row r="97" spans="1:6" ht="142.5">
      <c r="A97" s="40" t="s">
        <v>10</v>
      </c>
      <c r="B97" s="42" t="s">
        <v>86</v>
      </c>
      <c r="C97" s="55" t="s">
        <v>25</v>
      </c>
      <c r="D97" s="39">
        <v>1</v>
      </c>
      <c r="E97" s="41"/>
      <c r="F97" s="41"/>
    </row>
    <row r="98" spans="1:6" ht="85.5">
      <c r="A98" s="40" t="s">
        <v>11</v>
      </c>
      <c r="B98" s="42" t="s">
        <v>92</v>
      </c>
      <c r="C98" s="55" t="s">
        <v>91</v>
      </c>
      <c r="D98" s="39">
        <v>1</v>
      </c>
      <c r="E98" s="41"/>
      <c r="F98" s="41"/>
    </row>
    <row r="99" spans="1:6" ht="15">
      <c r="A99" s="43"/>
      <c r="B99" s="94" t="s">
        <v>38</v>
      </c>
      <c r="C99" s="64"/>
      <c r="D99" s="65"/>
      <c r="E99" s="66"/>
      <c r="F99" s="106"/>
    </row>
    <row r="102" spans="1:2" ht="15">
      <c r="A102" s="44"/>
      <c r="B102" s="95"/>
    </row>
    <row r="103" spans="1:6" ht="15">
      <c r="A103" s="48"/>
      <c r="B103" s="71" t="s">
        <v>64</v>
      </c>
      <c r="C103" s="64"/>
      <c r="D103" s="65"/>
      <c r="E103" s="66"/>
      <c r="F103" s="108"/>
    </row>
    <row r="104" ht="14.25">
      <c r="B104" s="95"/>
    </row>
    <row r="105" spans="1:13" ht="15">
      <c r="A105" s="49" t="str">
        <f>A9</f>
        <v>I</v>
      </c>
      <c r="B105" s="97" t="str">
        <f>B9</f>
        <v>RUŠENJA I DEMONTAŽE</v>
      </c>
      <c r="C105" s="72"/>
      <c r="D105" s="73"/>
      <c r="E105" s="74"/>
      <c r="F105" s="109">
        <f>F26</f>
        <v>0</v>
      </c>
      <c r="K105" s="109">
        <f>K26</f>
        <v>0</v>
      </c>
      <c r="L105" s="207"/>
      <c r="M105" s="109">
        <f>M26</f>
        <v>0</v>
      </c>
    </row>
    <row r="106" spans="1:13" ht="15">
      <c r="A106" s="52" t="str">
        <f>A28</f>
        <v>III</v>
      </c>
      <c r="B106" s="98" t="str">
        <f>B28</f>
        <v>BETONSKI RADOVI</v>
      </c>
      <c r="C106" s="75"/>
      <c r="D106" s="76"/>
      <c r="E106" s="77"/>
      <c r="F106" s="110">
        <f>F30</f>
        <v>0</v>
      </c>
      <c r="K106" s="110">
        <f>K30</f>
        <v>0</v>
      </c>
      <c r="L106" s="207"/>
      <c r="M106" s="110">
        <f>M30</f>
        <v>0</v>
      </c>
    </row>
    <row r="107" spans="1:13" ht="15">
      <c r="A107" s="52" t="str">
        <f>A32</f>
        <v>IV</v>
      </c>
      <c r="B107" s="98" t="str">
        <f>B32</f>
        <v>ZIDARSKI RADOVI</v>
      </c>
      <c r="C107" s="75"/>
      <c r="D107" s="76"/>
      <c r="E107" s="77"/>
      <c r="F107" s="110">
        <f>F36</f>
        <v>0</v>
      </c>
      <c r="K107" s="110">
        <f>K36</f>
        <v>0</v>
      </c>
      <c r="L107" s="207"/>
      <c r="M107" s="110">
        <f>M36</f>
        <v>0</v>
      </c>
    </row>
    <row r="108" spans="1:13" ht="15">
      <c r="A108" s="52" t="str">
        <f>A38</f>
        <v>VI</v>
      </c>
      <c r="B108" s="98" t="str">
        <f>B38</f>
        <v>IZOLATERSKI RADOVI</v>
      </c>
      <c r="C108" s="75"/>
      <c r="D108" s="76"/>
      <c r="E108" s="77"/>
      <c r="F108" s="110">
        <f>F41</f>
        <v>0</v>
      </c>
      <c r="K108" s="110">
        <f>K41</f>
        <v>0</v>
      </c>
      <c r="L108" s="207"/>
      <c r="M108" s="110">
        <f>M41</f>
        <v>0</v>
      </c>
    </row>
    <row r="109" spans="1:13" ht="15">
      <c r="A109" s="52" t="str">
        <f>A43</f>
        <v>VIII</v>
      </c>
      <c r="B109" s="98" t="str">
        <f>B43</f>
        <v>SUVOMONTAŽNI RADOVI</v>
      </c>
      <c r="C109" s="75"/>
      <c r="D109" s="76"/>
      <c r="E109" s="77"/>
      <c r="F109" s="110">
        <f>F48</f>
        <v>0</v>
      </c>
      <c r="K109" s="110">
        <f>K48</f>
        <v>0</v>
      </c>
      <c r="L109" s="207"/>
      <c r="M109" s="110">
        <f>M48</f>
        <v>0</v>
      </c>
    </row>
    <row r="110" spans="1:13" ht="15">
      <c r="A110" s="52" t="str">
        <f>A50</f>
        <v>IX</v>
      </c>
      <c r="B110" s="98" t="str">
        <f>B50</f>
        <v>KERAMIČARSKI RADOVI</v>
      </c>
      <c r="C110" s="75"/>
      <c r="D110" s="76"/>
      <c r="E110" s="77"/>
      <c r="F110" s="110">
        <f>+F54</f>
        <v>0</v>
      </c>
      <c r="K110" s="110">
        <f>+K54</f>
        <v>0</v>
      </c>
      <c r="M110" s="110">
        <f>+M54</f>
        <v>0</v>
      </c>
    </row>
    <row r="111" spans="1:13" ht="14.25" customHeight="1">
      <c r="A111" s="52" t="str">
        <f>A56</f>
        <v>XI</v>
      </c>
      <c r="B111" s="98" t="s">
        <v>184</v>
      </c>
      <c r="C111" s="75"/>
      <c r="D111" s="76"/>
      <c r="E111" s="77"/>
      <c r="F111" s="110">
        <f>+F62</f>
        <v>0</v>
      </c>
      <c r="K111" s="110">
        <f>+K62</f>
        <v>0</v>
      </c>
      <c r="M111" s="110" t="e">
        <f>+M62</f>
        <v>#DIV/0!</v>
      </c>
    </row>
    <row r="112" spans="1:13" ht="15">
      <c r="A112" s="52" t="str">
        <f>A64</f>
        <v>XII</v>
      </c>
      <c r="B112" s="98" t="str">
        <f>B64</f>
        <v>MOLERSKO FARBARSKI RADOVI</v>
      </c>
      <c r="C112" s="75"/>
      <c r="D112" s="76"/>
      <c r="E112" s="77"/>
      <c r="F112" s="110">
        <f>F77</f>
        <v>0</v>
      </c>
      <c r="K112" s="110">
        <f>K77</f>
        <v>0</v>
      </c>
      <c r="L112" s="207"/>
      <c r="M112" s="110">
        <f>M77</f>
        <v>0</v>
      </c>
    </row>
    <row r="113" spans="1:13" ht="15">
      <c r="A113" s="52" t="str">
        <f>A79</f>
        <v>XV</v>
      </c>
      <c r="B113" s="98" t="str">
        <f>B79</f>
        <v>STOLARSKI RADOVI</v>
      </c>
      <c r="C113" s="75"/>
      <c r="D113" s="76"/>
      <c r="E113" s="77"/>
      <c r="F113" s="110">
        <f>F84</f>
        <v>0</v>
      </c>
      <c r="K113" s="110">
        <f>K84</f>
        <v>0</v>
      </c>
      <c r="L113" s="207"/>
      <c r="M113" s="110">
        <f>M84</f>
        <v>0</v>
      </c>
    </row>
    <row r="114" spans="1:13" ht="15">
      <c r="A114" s="52" t="str">
        <f>A86</f>
        <v>XVII</v>
      </c>
      <c r="B114" s="98" t="str">
        <f>B86</f>
        <v>BRAVARSKI RADOVI</v>
      </c>
      <c r="C114" s="75"/>
      <c r="D114" s="76"/>
      <c r="E114" s="77"/>
      <c r="F114" s="110">
        <f>F90</f>
        <v>0</v>
      </c>
      <c r="K114" s="110">
        <f>K90</f>
        <v>0</v>
      </c>
      <c r="L114" s="207"/>
      <c r="M114" s="110">
        <f>M90</f>
        <v>0</v>
      </c>
    </row>
    <row r="115" spans="1:13" ht="15">
      <c r="A115" s="40" t="s">
        <v>23</v>
      </c>
      <c r="B115" s="88" t="s">
        <v>95</v>
      </c>
      <c r="C115" s="75"/>
      <c r="D115" s="76"/>
      <c r="E115" s="77"/>
      <c r="F115" s="111">
        <f>+F94</f>
        <v>0</v>
      </c>
      <c r="K115" s="111">
        <f>+K94</f>
        <v>0</v>
      </c>
      <c r="L115" s="207"/>
      <c r="M115" s="111">
        <f>+M94</f>
        <v>0</v>
      </c>
    </row>
    <row r="116" spans="1:13" ht="15">
      <c r="A116" s="53" t="str">
        <f>A96</f>
        <v>XX</v>
      </c>
      <c r="B116" s="98" t="str">
        <f>B96</f>
        <v>RAZNI RADOVI</v>
      </c>
      <c r="C116" s="75"/>
      <c r="D116" s="76"/>
      <c r="E116" s="77"/>
      <c r="F116" s="112">
        <f>F99</f>
        <v>0</v>
      </c>
      <c r="K116" s="112">
        <f>K99</f>
        <v>0</v>
      </c>
      <c r="L116" s="207"/>
      <c r="M116" s="112">
        <f>M99</f>
        <v>0</v>
      </c>
    </row>
    <row r="117" spans="1:13" ht="15">
      <c r="A117" s="50"/>
      <c r="B117" s="96" t="s">
        <v>38</v>
      </c>
      <c r="C117" s="71"/>
      <c r="D117" s="65"/>
      <c r="E117" s="66"/>
      <c r="F117" s="106">
        <f>SUM(F105:F116)</f>
        <v>0</v>
      </c>
      <c r="K117" s="106">
        <f>SUM(K105:K116)</f>
        <v>0</v>
      </c>
      <c r="L117" s="207"/>
      <c r="M117" s="106" t="e">
        <f>SUM(M105:M116)</f>
        <v>#DIV/0!</v>
      </c>
    </row>
    <row r="118" ht="14.25">
      <c r="L118" s="207"/>
    </row>
    <row r="121" spans="4:5" ht="14.25">
      <c r="D121" s="289"/>
      <c r="E121" s="289"/>
    </row>
    <row r="122" spans="1:6" s="45" customFormat="1" ht="14.25">
      <c r="A122" s="46"/>
      <c r="B122" s="78"/>
      <c r="C122" s="105"/>
      <c r="D122" s="104"/>
      <c r="E122" s="104"/>
      <c r="F122" s="70"/>
    </row>
    <row r="123" spans="1:6" s="45" customFormat="1" ht="14.25">
      <c r="A123" s="46"/>
      <c r="B123" s="78"/>
      <c r="C123" s="105"/>
      <c r="D123" s="289"/>
      <c r="E123" s="289"/>
      <c r="F123" s="70"/>
    </row>
    <row r="124" spans="1:6" s="45" customFormat="1" ht="14.25">
      <c r="A124" s="46"/>
      <c r="B124" s="78"/>
      <c r="C124" s="105"/>
      <c r="D124" s="290"/>
      <c r="E124" s="290"/>
      <c r="F124" s="70"/>
    </row>
    <row r="125" spans="1:6" s="45" customFormat="1" ht="14.25">
      <c r="A125" s="46"/>
      <c r="B125" s="78"/>
      <c r="C125" s="105"/>
      <c r="D125" s="85"/>
      <c r="E125" s="86"/>
      <c r="F125" s="70"/>
    </row>
    <row r="126" spans="4:5" ht="14.25">
      <c r="D126" s="289"/>
      <c r="E126" s="289"/>
    </row>
    <row r="127" spans="1:6" s="45" customFormat="1" ht="14.25">
      <c r="A127" s="46"/>
      <c r="B127" s="78"/>
      <c r="C127" s="105"/>
      <c r="D127" s="290"/>
      <c r="E127" s="290"/>
      <c r="F127" s="70"/>
    </row>
    <row r="128" spans="1:6" s="45" customFormat="1" ht="14.25">
      <c r="A128" s="46"/>
      <c r="B128" s="78"/>
      <c r="C128" s="105"/>
      <c r="D128" s="297"/>
      <c r="E128" s="297"/>
      <c r="F128" s="70"/>
    </row>
    <row r="129" spans="1:6" s="45" customFormat="1" ht="14.25">
      <c r="A129" s="46"/>
      <c r="B129" s="78"/>
      <c r="C129" s="105"/>
      <c r="D129" s="69"/>
      <c r="E129" s="70"/>
      <c r="F129" s="70"/>
    </row>
    <row r="134" spans="4:5" ht="14.25">
      <c r="D134" s="287"/>
      <c r="E134" s="287"/>
    </row>
    <row r="135" spans="1:6" s="45" customFormat="1" ht="14.25">
      <c r="A135" s="46"/>
      <c r="B135" s="78"/>
      <c r="C135" s="105"/>
      <c r="D135" s="69"/>
      <c r="E135" s="70"/>
      <c r="F135" s="70"/>
    </row>
  </sheetData>
  <sheetProtection/>
  <mergeCells count="12">
    <mergeCell ref="H4:K4"/>
    <mergeCell ref="L4:M4"/>
    <mergeCell ref="H3:M3"/>
    <mergeCell ref="D126:E126"/>
    <mergeCell ref="D127:E127"/>
    <mergeCell ref="D128:E128"/>
    <mergeCell ref="D134:E134"/>
    <mergeCell ref="A2:F2"/>
    <mergeCell ref="A3:F3"/>
    <mergeCell ref="D121:E121"/>
    <mergeCell ref="D123:E123"/>
    <mergeCell ref="D124:E124"/>
  </mergeCells>
  <printOptions horizontalCentered="1"/>
  <pageMargins left="0.7086614173228347" right="0.3937007874015748" top="0.5511811023622047" bottom="0.5511811023622047" header="0.31496062992125984" footer="0.31496062992125984"/>
  <pageSetup fitToHeight="0" fitToWidth="1" horizontalDpi="1200" verticalDpi="1200" orientation="portrait" paperSize="9" scale="95" r:id="rId3"/>
  <rowBreaks count="5" manualBreakCount="5">
    <brk id="26" max="5" man="1"/>
    <brk id="49" max="5" man="1"/>
    <brk id="78" max="5" man="1"/>
    <brk id="87" max="5" man="1"/>
    <brk id="97" max="5" man="1"/>
  </rowBreaks>
  <legacyDrawing r:id="rId2"/>
</worksheet>
</file>

<file path=xl/worksheets/sheet2.xml><?xml version="1.0" encoding="utf-8"?>
<worksheet xmlns="http://schemas.openxmlformats.org/spreadsheetml/2006/main" xmlns:r="http://schemas.openxmlformats.org/officeDocument/2006/relationships">
  <dimension ref="A2:H92"/>
  <sheetViews>
    <sheetView zoomScalePageLayoutView="0" workbookViewId="0" topLeftCell="A1">
      <selection activeCell="E12" sqref="E12:F94"/>
    </sheetView>
  </sheetViews>
  <sheetFormatPr defaultColWidth="9.140625" defaultRowHeight="15"/>
  <cols>
    <col min="1" max="1" width="5.8515625" style="216" customWidth="1"/>
    <col min="2" max="2" width="70.57421875" style="206" customWidth="1"/>
    <col min="3" max="3" width="9.00390625" style="217" customWidth="1"/>
    <col min="4" max="4" width="10.421875" style="217" customWidth="1"/>
    <col min="5" max="5" width="15.57421875" style="218" customWidth="1"/>
    <col min="6" max="6" width="18.00390625" style="218" customWidth="1"/>
    <col min="7" max="7" width="9.140625" style="219" customWidth="1"/>
    <col min="8" max="16384" width="9.140625" style="206" customWidth="1"/>
  </cols>
  <sheetData>
    <row r="2" spans="1:7" s="220" customFormat="1" ht="21">
      <c r="A2" s="299" t="s">
        <v>243</v>
      </c>
      <c r="B2" s="299"/>
      <c r="C2" s="299"/>
      <c r="D2" s="299"/>
      <c r="E2" s="299"/>
      <c r="F2" s="299"/>
      <c r="G2" s="221"/>
    </row>
    <row r="3" spans="1:7" s="220" customFormat="1" ht="21">
      <c r="A3" s="222"/>
      <c r="B3" s="222"/>
      <c r="C3" s="222"/>
      <c r="D3" s="222"/>
      <c r="E3" s="284"/>
      <c r="F3" s="222"/>
      <c r="G3" s="221"/>
    </row>
    <row r="4" spans="1:7" s="220" customFormat="1" ht="21">
      <c r="A4" s="299" t="s">
        <v>244</v>
      </c>
      <c r="B4" s="299"/>
      <c r="C4" s="299"/>
      <c r="D4" s="299"/>
      <c r="E4" s="299"/>
      <c r="F4" s="299"/>
      <c r="G4" s="221"/>
    </row>
    <row r="5" spans="1:7" s="220" customFormat="1" ht="21">
      <c r="A5" s="222"/>
      <c r="B5" s="222"/>
      <c r="C5" s="222"/>
      <c r="D5" s="222"/>
      <c r="E5" s="284"/>
      <c r="F5" s="222"/>
      <c r="G5" s="221"/>
    </row>
    <row r="8" spans="1:6" ht="15">
      <c r="A8" s="223" t="s">
        <v>143</v>
      </c>
      <c r="B8" s="224" t="s">
        <v>144</v>
      </c>
      <c r="C8" s="224" t="s">
        <v>145</v>
      </c>
      <c r="D8" s="224" t="s">
        <v>96</v>
      </c>
      <c r="E8" s="225" t="s">
        <v>146</v>
      </c>
      <c r="F8" s="225" t="s">
        <v>245</v>
      </c>
    </row>
    <row r="9" spans="1:6" ht="15">
      <c r="A9" s="226"/>
      <c r="B9" s="227"/>
      <c r="C9" s="227"/>
      <c r="D9" s="227"/>
      <c r="E9" s="228"/>
      <c r="F9" s="228"/>
    </row>
    <row r="10" spans="1:6" ht="15">
      <c r="A10" s="226"/>
      <c r="B10" s="227"/>
      <c r="C10" s="227"/>
      <c r="D10" s="227"/>
      <c r="E10" s="228"/>
      <c r="F10" s="228"/>
    </row>
    <row r="11" spans="1:7" s="232" customFormat="1" ht="18.75">
      <c r="A11" s="229" t="s">
        <v>39</v>
      </c>
      <c r="B11" s="230" t="s">
        <v>147</v>
      </c>
      <c r="C11" s="229"/>
      <c r="D11" s="229"/>
      <c r="E11" s="231"/>
      <c r="F11" s="231"/>
      <c r="G11" s="233"/>
    </row>
    <row r="12" spans="1:7" s="237" customFormat="1" ht="15.75">
      <c r="A12" s="234"/>
      <c r="B12" s="235"/>
      <c r="C12" s="227"/>
      <c r="D12" s="227"/>
      <c r="E12" s="236"/>
      <c r="F12" s="236"/>
      <c r="G12" s="238"/>
    </row>
    <row r="13" spans="1:7" s="242" customFormat="1" ht="15.75">
      <c r="A13" s="239" t="s">
        <v>148</v>
      </c>
      <c r="B13" s="240" t="s">
        <v>149</v>
      </c>
      <c r="C13" s="234"/>
      <c r="D13" s="234"/>
      <c r="E13" s="241"/>
      <c r="F13" s="241"/>
      <c r="G13" s="243"/>
    </row>
    <row r="14" spans="1:7" s="237" customFormat="1" ht="15.75">
      <c r="A14" s="244"/>
      <c r="B14" s="240"/>
      <c r="C14" s="227"/>
      <c r="D14" s="227"/>
      <c r="E14" s="236"/>
      <c r="F14" s="236"/>
      <c r="G14" s="238"/>
    </row>
    <row r="15" spans="1:7" s="237" customFormat="1" ht="78.75">
      <c r="A15" s="244"/>
      <c r="B15" s="245" t="s">
        <v>150</v>
      </c>
      <c r="C15" s="227"/>
      <c r="D15" s="227"/>
      <c r="E15" s="236"/>
      <c r="F15" s="236"/>
      <c r="G15" s="238"/>
    </row>
    <row r="16" spans="1:7" s="237" customFormat="1" ht="15.75">
      <c r="A16" s="244"/>
      <c r="B16" s="245" t="s">
        <v>151</v>
      </c>
      <c r="C16" s="227"/>
      <c r="D16" s="227"/>
      <c r="E16" s="236"/>
      <c r="F16" s="236"/>
      <c r="G16" s="238"/>
    </row>
    <row r="17" spans="1:7" s="237" customFormat="1" ht="15.75">
      <c r="A17" s="244"/>
      <c r="B17" s="245" t="s">
        <v>152</v>
      </c>
      <c r="C17" s="227"/>
      <c r="D17" s="227"/>
      <c r="E17" s="236"/>
      <c r="F17" s="236"/>
      <c r="G17" s="238"/>
    </row>
    <row r="18" spans="1:7" s="250" customFormat="1" ht="15.75">
      <c r="A18" s="216"/>
      <c r="B18" s="246" t="s">
        <v>153</v>
      </c>
      <c r="C18" s="217" t="s">
        <v>100</v>
      </c>
      <c r="D18" s="247">
        <v>1</v>
      </c>
      <c r="E18" s="248"/>
      <c r="F18" s="248"/>
      <c r="G18" s="249"/>
    </row>
    <row r="19" spans="1:8" s="250" customFormat="1" ht="15.75">
      <c r="A19" s="216"/>
      <c r="B19" s="246"/>
      <c r="C19" s="217"/>
      <c r="D19" s="247"/>
      <c r="E19" s="218"/>
      <c r="F19" s="218"/>
      <c r="G19" s="249"/>
      <c r="H19" s="238"/>
    </row>
    <row r="20" spans="1:7" s="242" customFormat="1" ht="15.75">
      <c r="A20" s="239" t="s">
        <v>154</v>
      </c>
      <c r="B20" s="240" t="s">
        <v>155</v>
      </c>
      <c r="C20" s="234"/>
      <c r="D20" s="234"/>
      <c r="E20" s="241"/>
      <c r="F20" s="241"/>
      <c r="G20" s="243"/>
    </row>
    <row r="21" spans="1:7" s="242" customFormat="1" ht="15.75">
      <c r="A21" s="239"/>
      <c r="B21" s="240"/>
      <c r="C21" s="234"/>
      <c r="D21" s="234"/>
      <c r="E21" s="241"/>
      <c r="F21" s="241"/>
      <c r="G21" s="243"/>
    </row>
    <row r="22" spans="1:7" s="237" customFormat="1" ht="15.75">
      <c r="A22" s="244"/>
      <c r="B22" s="245" t="s">
        <v>156</v>
      </c>
      <c r="C22" s="227"/>
      <c r="D22" s="227"/>
      <c r="E22" s="236"/>
      <c r="F22" s="236"/>
      <c r="G22" s="238"/>
    </row>
    <row r="23" spans="1:6" s="254" customFormat="1" ht="15.75">
      <c r="A23" s="244"/>
      <c r="B23" s="251" t="s">
        <v>157</v>
      </c>
      <c r="C23" s="252"/>
      <c r="D23" s="252"/>
      <c r="E23" s="253"/>
      <c r="F23" s="253"/>
    </row>
    <row r="24" spans="1:6" s="254" customFormat="1" ht="15.75">
      <c r="A24" s="244"/>
      <c r="B24" s="251" t="s">
        <v>158</v>
      </c>
      <c r="C24" s="252"/>
      <c r="D24" s="252"/>
      <c r="E24" s="253"/>
      <c r="F24" s="253"/>
    </row>
    <row r="25" spans="1:6" s="254" customFormat="1" ht="15.75">
      <c r="A25" s="244"/>
      <c r="B25" s="251" t="s">
        <v>159</v>
      </c>
      <c r="C25" s="252"/>
      <c r="D25" s="252"/>
      <c r="E25" s="253"/>
      <c r="F25" s="253"/>
    </row>
    <row r="26" spans="1:6" s="254" customFormat="1" ht="15.75">
      <c r="A26" s="244"/>
      <c r="B26" s="251" t="s">
        <v>160</v>
      </c>
      <c r="C26" s="252"/>
      <c r="D26" s="252"/>
      <c r="E26" s="253"/>
      <c r="F26" s="253"/>
    </row>
    <row r="27" spans="1:6" s="254" customFormat="1" ht="15.75">
      <c r="A27" s="244"/>
      <c r="B27" s="251" t="s">
        <v>161</v>
      </c>
      <c r="C27" s="252"/>
      <c r="D27" s="252"/>
      <c r="E27" s="253"/>
      <c r="F27" s="253"/>
    </row>
    <row r="28" spans="1:6" s="254" customFormat="1" ht="15.75">
      <c r="A28" s="244"/>
      <c r="B28" s="251" t="s">
        <v>162</v>
      </c>
      <c r="C28" s="252"/>
      <c r="D28" s="252"/>
      <c r="E28" s="253"/>
      <c r="F28" s="253"/>
    </row>
    <row r="29" spans="1:6" s="254" customFormat="1" ht="15.75">
      <c r="A29" s="244"/>
      <c r="B29" s="251" t="s">
        <v>163</v>
      </c>
      <c r="C29" s="252"/>
      <c r="D29" s="252"/>
      <c r="E29" s="253"/>
      <c r="F29" s="253"/>
    </row>
    <row r="30" spans="1:6" s="254" customFormat="1" ht="15.75">
      <c r="A30" s="244"/>
      <c r="B30" s="251" t="s">
        <v>164</v>
      </c>
      <c r="C30" s="252"/>
      <c r="D30" s="252"/>
      <c r="E30" s="253"/>
      <c r="F30" s="253"/>
    </row>
    <row r="31" spans="1:6" s="254" customFormat="1" ht="31.5">
      <c r="A31" s="244"/>
      <c r="B31" s="251" t="s">
        <v>165</v>
      </c>
      <c r="C31" s="252"/>
      <c r="D31" s="252"/>
      <c r="E31" s="253"/>
      <c r="F31" s="253"/>
    </row>
    <row r="32" spans="1:6" s="254" customFormat="1" ht="15.75">
      <c r="A32" s="244"/>
      <c r="B32" s="251" t="s">
        <v>166</v>
      </c>
      <c r="C32" s="252"/>
      <c r="D32" s="252"/>
      <c r="E32" s="253"/>
      <c r="F32" s="253"/>
    </row>
    <row r="33" spans="1:6" s="254" customFormat="1" ht="15.75">
      <c r="A33" s="244"/>
      <c r="B33" s="251" t="s">
        <v>167</v>
      </c>
      <c r="C33" s="252"/>
      <c r="D33" s="252"/>
      <c r="E33" s="253"/>
      <c r="F33" s="253"/>
    </row>
    <row r="34" spans="1:6" s="254" customFormat="1" ht="31.5">
      <c r="A34" s="244"/>
      <c r="B34" s="251" t="s">
        <v>168</v>
      </c>
      <c r="C34" s="252"/>
      <c r="D34" s="252"/>
      <c r="E34" s="253"/>
      <c r="F34" s="253"/>
    </row>
    <row r="35" spans="1:6" s="254" customFormat="1" ht="31.5">
      <c r="A35" s="244"/>
      <c r="B35" s="251" t="s">
        <v>169</v>
      </c>
      <c r="C35" s="252"/>
      <c r="D35" s="252"/>
      <c r="E35" s="253"/>
      <c r="F35" s="253"/>
    </row>
    <row r="36" spans="1:6" s="254" customFormat="1" ht="15.75">
      <c r="A36" s="244"/>
      <c r="B36" s="251" t="s">
        <v>170</v>
      </c>
      <c r="C36" s="252"/>
      <c r="D36" s="252"/>
      <c r="E36" s="253"/>
      <c r="F36" s="253"/>
    </row>
    <row r="37" spans="1:6" s="254" customFormat="1" ht="15.75">
      <c r="A37" s="244"/>
      <c r="B37" s="251" t="s">
        <v>171</v>
      </c>
      <c r="C37" s="252"/>
      <c r="D37" s="252"/>
      <c r="E37" s="253"/>
      <c r="F37" s="253"/>
    </row>
    <row r="38" spans="1:6" s="254" customFormat="1" ht="15.75">
      <c r="A38" s="244"/>
      <c r="B38" s="251" t="s">
        <v>246</v>
      </c>
      <c r="C38" s="252"/>
      <c r="D38" s="252"/>
      <c r="E38" s="253"/>
      <c r="F38" s="253"/>
    </row>
    <row r="39" spans="1:6" s="254" customFormat="1" ht="15.75">
      <c r="A39" s="244"/>
      <c r="B39" s="251"/>
      <c r="C39" s="217" t="s">
        <v>100</v>
      </c>
      <c r="D39" s="247">
        <v>1</v>
      </c>
      <c r="E39" s="248"/>
      <c r="F39" s="248"/>
    </row>
    <row r="40" spans="1:8" s="254" customFormat="1" ht="15.75">
      <c r="A40" s="244"/>
      <c r="B40" s="251"/>
      <c r="C40" s="252"/>
      <c r="D40" s="252"/>
      <c r="E40" s="253"/>
      <c r="F40" s="253"/>
      <c r="H40" s="238"/>
    </row>
    <row r="41" spans="1:6" ht="15">
      <c r="A41" s="244"/>
      <c r="B41" s="255"/>
      <c r="C41" s="256"/>
      <c r="D41" s="256"/>
      <c r="E41" s="257"/>
      <c r="F41" s="258"/>
    </row>
    <row r="42" spans="1:7" s="262" customFormat="1" ht="18.75">
      <c r="A42" s="259"/>
      <c r="B42" s="298" t="s">
        <v>172</v>
      </c>
      <c r="C42" s="298"/>
      <c r="D42" s="298"/>
      <c r="E42" s="260"/>
      <c r="F42" s="260"/>
      <c r="G42" s="261"/>
    </row>
    <row r="43" spans="1:2" ht="15">
      <c r="A43" s="263"/>
      <c r="B43" s="264"/>
    </row>
    <row r="44" spans="1:2" ht="15">
      <c r="A44" s="263"/>
      <c r="B44" s="264"/>
    </row>
    <row r="45" spans="1:7" s="237" customFormat="1" ht="21" customHeight="1">
      <c r="A45" s="229" t="s">
        <v>40</v>
      </c>
      <c r="B45" s="230" t="s">
        <v>247</v>
      </c>
      <c r="C45" s="227"/>
      <c r="D45" s="227"/>
      <c r="E45" s="236"/>
      <c r="F45" s="236"/>
      <c r="G45" s="238"/>
    </row>
    <row r="47" spans="1:6" ht="15">
      <c r="A47" s="244" t="s">
        <v>148</v>
      </c>
      <c r="B47" s="206" t="s">
        <v>248</v>
      </c>
      <c r="C47" s="217" t="s">
        <v>100</v>
      </c>
      <c r="D47" s="217">
        <v>1</v>
      </c>
      <c r="E47" s="248"/>
      <c r="F47" s="248"/>
    </row>
    <row r="48" ht="15">
      <c r="A48" s="244"/>
    </row>
    <row r="49" spans="1:6" ht="15">
      <c r="A49" s="244"/>
      <c r="B49" s="255"/>
      <c r="E49" s="248"/>
      <c r="F49" s="248"/>
    </row>
    <row r="50" spans="1:7" s="262" customFormat="1" ht="18.75">
      <c r="A50" s="259"/>
      <c r="B50" s="298" t="s">
        <v>175</v>
      </c>
      <c r="C50" s="298"/>
      <c r="D50" s="298"/>
      <c r="E50" s="260"/>
      <c r="F50" s="260"/>
      <c r="G50" s="261"/>
    </row>
    <row r="51" spans="1:7" s="269" customFormat="1" ht="15.75">
      <c r="A51" s="265"/>
      <c r="B51" s="266"/>
      <c r="C51" s="266"/>
      <c r="D51" s="266"/>
      <c r="E51" s="267"/>
      <c r="F51" s="268"/>
      <c r="G51" s="270"/>
    </row>
    <row r="52" spans="1:7" s="269" customFormat="1" ht="15.75">
      <c r="A52" s="265"/>
      <c r="B52" s="266"/>
      <c r="C52" s="266"/>
      <c r="D52" s="266"/>
      <c r="E52" s="267"/>
      <c r="F52" s="268"/>
      <c r="G52" s="270"/>
    </row>
    <row r="53" spans="1:7" s="237" customFormat="1" ht="21" customHeight="1">
      <c r="A53" s="229" t="s">
        <v>41</v>
      </c>
      <c r="B53" s="230" t="s">
        <v>173</v>
      </c>
      <c r="C53" s="227"/>
      <c r="D53" s="227"/>
      <c r="E53" s="236"/>
      <c r="F53" s="236"/>
      <c r="G53" s="238"/>
    </row>
    <row r="55" spans="1:6" ht="15">
      <c r="A55" s="244" t="s">
        <v>148</v>
      </c>
      <c r="B55" s="206" t="s">
        <v>174</v>
      </c>
      <c r="C55" s="217" t="s">
        <v>25</v>
      </c>
      <c r="D55" s="217">
        <v>3</v>
      </c>
      <c r="E55" s="248"/>
      <c r="F55" s="248"/>
    </row>
    <row r="56" ht="15">
      <c r="A56" s="244"/>
    </row>
    <row r="57" spans="1:6" ht="15">
      <c r="A57" s="244"/>
      <c r="B57" s="255"/>
      <c r="E57" s="248"/>
      <c r="F57" s="248"/>
    </row>
    <row r="58" spans="1:7" s="262" customFormat="1" ht="18.75">
      <c r="A58" s="259"/>
      <c r="B58" s="298" t="s">
        <v>249</v>
      </c>
      <c r="C58" s="298"/>
      <c r="D58" s="298"/>
      <c r="E58" s="260"/>
      <c r="F58" s="260"/>
      <c r="G58" s="261"/>
    </row>
    <row r="59" spans="1:7" s="269" customFormat="1" ht="15.75">
      <c r="A59" s="265"/>
      <c r="B59" s="266"/>
      <c r="C59" s="266"/>
      <c r="D59" s="266"/>
      <c r="E59" s="267"/>
      <c r="F59" s="268"/>
      <c r="G59" s="270"/>
    </row>
    <row r="60" spans="1:7" s="237" customFormat="1" ht="21" customHeight="1">
      <c r="A60" s="229" t="s">
        <v>42</v>
      </c>
      <c r="B60" s="230" t="s">
        <v>176</v>
      </c>
      <c r="C60" s="227"/>
      <c r="D60" s="227"/>
      <c r="E60" s="236"/>
      <c r="F60" s="236"/>
      <c r="G60" s="238"/>
    </row>
    <row r="61" spans="1:7" s="269" customFormat="1" ht="15.75">
      <c r="A61" s="265"/>
      <c r="B61" s="266"/>
      <c r="C61" s="266"/>
      <c r="D61" s="266"/>
      <c r="E61" s="267"/>
      <c r="F61" s="268"/>
      <c r="G61" s="270"/>
    </row>
    <row r="62" spans="1:7" s="269" customFormat="1" ht="15.75">
      <c r="A62" s="265"/>
      <c r="B62" s="266"/>
      <c r="C62" s="266"/>
      <c r="D62" s="266"/>
      <c r="E62" s="267"/>
      <c r="F62" s="268"/>
      <c r="G62" s="270"/>
    </row>
    <row r="63" spans="1:7" s="242" customFormat="1" ht="15.75">
      <c r="A63" s="239" t="s">
        <v>148</v>
      </c>
      <c r="B63" s="240" t="s">
        <v>177</v>
      </c>
      <c r="C63" s="234"/>
      <c r="D63" s="234"/>
      <c r="E63" s="241"/>
      <c r="F63" s="241"/>
      <c r="G63" s="243"/>
    </row>
    <row r="64" spans="1:7" s="269" customFormat="1" ht="15.75">
      <c r="A64" s="265"/>
      <c r="B64" s="266"/>
      <c r="C64" s="266"/>
      <c r="D64" s="266"/>
      <c r="E64" s="267"/>
      <c r="F64" s="268"/>
      <c r="G64" s="270"/>
    </row>
    <row r="65" spans="1:7" s="269" customFormat="1" ht="47.25">
      <c r="A65" s="265"/>
      <c r="B65" s="245" t="s">
        <v>178</v>
      </c>
      <c r="C65" s="266"/>
      <c r="D65" s="266"/>
      <c r="E65" s="267"/>
      <c r="F65" s="268"/>
      <c r="G65" s="270"/>
    </row>
    <row r="66" spans="1:7" s="269" customFormat="1" ht="15.75">
      <c r="A66" s="265"/>
      <c r="B66" s="245" t="s">
        <v>151</v>
      </c>
      <c r="C66" s="266"/>
      <c r="D66" s="266"/>
      <c r="E66" s="267"/>
      <c r="F66" s="268"/>
      <c r="G66" s="270"/>
    </row>
    <row r="67" spans="1:7" s="269" customFormat="1" ht="15.75">
      <c r="A67" s="265"/>
      <c r="B67" s="245" t="s">
        <v>152</v>
      </c>
      <c r="C67" s="266"/>
      <c r="D67" s="266"/>
      <c r="E67" s="267"/>
      <c r="F67" s="268"/>
      <c r="G67" s="270"/>
    </row>
    <row r="68" spans="2:7" s="242" customFormat="1" ht="15.75">
      <c r="B68" s="246" t="s">
        <v>153</v>
      </c>
      <c r="C68" s="234"/>
      <c r="D68" s="234"/>
      <c r="E68" s="241"/>
      <c r="F68" s="241"/>
      <c r="G68" s="243"/>
    </row>
    <row r="69" spans="1:7" s="269" customFormat="1" ht="15.75">
      <c r="A69" s="265"/>
      <c r="B69" s="266"/>
      <c r="C69" s="217" t="s">
        <v>100</v>
      </c>
      <c r="D69" s="247">
        <v>1</v>
      </c>
      <c r="E69" s="248"/>
      <c r="F69" s="248"/>
      <c r="G69" s="270"/>
    </row>
    <row r="71" spans="1:7" s="269" customFormat="1" ht="15.75">
      <c r="A71" s="265"/>
      <c r="B71" s="266"/>
      <c r="C71" s="266"/>
      <c r="D71" s="266"/>
      <c r="E71" s="267"/>
      <c r="F71" s="268"/>
      <c r="G71" s="270"/>
    </row>
    <row r="72" spans="1:7" s="269" customFormat="1" ht="15.75">
      <c r="A72" s="239" t="s">
        <v>154</v>
      </c>
      <c r="B72" s="240" t="s">
        <v>179</v>
      </c>
      <c r="C72" s="266"/>
      <c r="D72" s="266"/>
      <c r="E72" s="267"/>
      <c r="F72" s="268"/>
      <c r="G72" s="270"/>
    </row>
    <row r="73" spans="1:7" s="269" customFormat="1" ht="15.75">
      <c r="A73" s="265"/>
      <c r="B73" s="266"/>
      <c r="C73" s="266"/>
      <c r="D73" s="266"/>
      <c r="E73" s="267"/>
      <c r="F73" s="268"/>
      <c r="G73" s="270"/>
    </row>
    <row r="74" spans="1:7" s="269" customFormat="1" ht="47.25">
      <c r="A74" s="265"/>
      <c r="B74" s="245" t="s">
        <v>178</v>
      </c>
      <c r="C74" s="266"/>
      <c r="D74" s="266"/>
      <c r="E74" s="267"/>
      <c r="F74" s="268"/>
      <c r="G74" s="270"/>
    </row>
    <row r="75" spans="1:2" ht="15.75">
      <c r="A75" s="263"/>
      <c r="B75" s="245" t="s">
        <v>151</v>
      </c>
    </row>
    <row r="76" spans="1:2" ht="15.75">
      <c r="A76" s="263"/>
      <c r="B76" s="245" t="s">
        <v>152</v>
      </c>
    </row>
    <row r="77" spans="1:2" ht="15.75">
      <c r="A77" s="263"/>
      <c r="B77" s="246" t="s">
        <v>153</v>
      </c>
    </row>
    <row r="78" spans="1:6" ht="15.75">
      <c r="A78" s="263"/>
      <c r="B78" s="266"/>
      <c r="C78" s="217" t="s">
        <v>100</v>
      </c>
      <c r="D78" s="247">
        <v>1</v>
      </c>
      <c r="E78" s="248"/>
      <c r="F78" s="248"/>
    </row>
    <row r="79" ht="15">
      <c r="G79" s="271"/>
    </row>
    <row r="80" spans="1:7" s="262" customFormat="1" ht="18.75">
      <c r="A80" s="259"/>
      <c r="B80" s="298" t="s">
        <v>250</v>
      </c>
      <c r="C80" s="298"/>
      <c r="D80" s="298"/>
      <c r="E80" s="260"/>
      <c r="F80" s="260"/>
      <c r="G80" s="261"/>
    </row>
    <row r="81" spans="1:7" s="262" customFormat="1" ht="18.75">
      <c r="A81" s="272"/>
      <c r="B81" s="273"/>
      <c r="C81" s="273"/>
      <c r="D81" s="273"/>
      <c r="E81" s="274"/>
      <c r="F81" s="274"/>
      <c r="G81" s="261"/>
    </row>
    <row r="82" spans="1:7" s="262" customFormat="1" ht="18.75">
      <c r="A82" s="272"/>
      <c r="B82" s="273"/>
      <c r="C82" s="273"/>
      <c r="D82" s="273"/>
      <c r="E82" s="274"/>
      <c r="F82" s="274"/>
      <c r="G82" s="261"/>
    </row>
    <row r="83" spans="1:7" s="262" customFormat="1" ht="18.75">
      <c r="A83" s="272"/>
      <c r="B83" s="273"/>
      <c r="C83" s="273"/>
      <c r="D83" s="273"/>
      <c r="E83" s="274"/>
      <c r="F83" s="274"/>
      <c r="G83" s="261"/>
    </row>
    <row r="84" spans="2:7" s="232" customFormat="1" ht="18.75">
      <c r="B84" s="275" t="s">
        <v>142</v>
      </c>
      <c r="G84" s="276"/>
    </row>
    <row r="86" spans="1:6" ht="15.75">
      <c r="A86" s="234" t="s">
        <v>39</v>
      </c>
      <c r="B86" s="235" t="str">
        <f>B11</f>
        <v>REPARACIJA DIZEL ELEKTRIČNOG AGREGATA</v>
      </c>
      <c r="E86" s="277"/>
      <c r="F86" s="278"/>
    </row>
    <row r="87" spans="1:6" ht="15.75">
      <c r="A87" s="234" t="s">
        <v>40</v>
      </c>
      <c r="B87" s="235" t="str">
        <f>B45</f>
        <v>GREJNI KABLOVI PROTIV SMRZAVANJA HIDRANTSKE MREŽE</v>
      </c>
      <c r="E87" s="277"/>
      <c r="F87" s="278"/>
    </row>
    <row r="88" spans="1:7" s="237" customFormat="1" ht="15.75">
      <c r="A88" s="234" t="s">
        <v>41</v>
      </c>
      <c r="B88" s="235" t="s">
        <v>173</v>
      </c>
      <c r="C88" s="227"/>
      <c r="D88" s="227"/>
      <c r="E88" s="236"/>
      <c r="F88" s="278"/>
      <c r="G88" s="238"/>
    </row>
    <row r="89" spans="1:6" ht="15.75">
      <c r="A89" s="234" t="s">
        <v>42</v>
      </c>
      <c r="B89" s="235" t="s">
        <v>176</v>
      </c>
      <c r="E89" s="277"/>
      <c r="F89" s="278"/>
    </row>
    <row r="90" spans="1:6" ht="18.75">
      <c r="A90" s="279"/>
      <c r="B90" s="280" t="s">
        <v>180</v>
      </c>
      <c r="C90" s="281"/>
      <c r="D90" s="281"/>
      <c r="E90" s="282"/>
      <c r="F90" s="283"/>
    </row>
    <row r="92" ht="15">
      <c r="F92" s="248"/>
    </row>
  </sheetData>
  <sheetProtection/>
  <mergeCells count="6">
    <mergeCell ref="B80:D80"/>
    <mergeCell ref="B58:D58"/>
    <mergeCell ref="A2:F2"/>
    <mergeCell ref="B42:D42"/>
    <mergeCell ref="B50:D50"/>
    <mergeCell ref="A4:F4"/>
  </mergeCells>
  <printOptions/>
  <pageMargins left="0.7086614173228347" right="0.7086614173228347" top="0.7480314960629921" bottom="0.7480314960629921" header="0.31496062992125984" footer="0.31496062992125984"/>
  <pageSetup fitToHeight="0" horizontalDpi="600" verticalDpi="600" orientation="landscape" scale="65" r:id="rId1"/>
  <rowBreaks count="1" manualBreakCount="1">
    <brk id="35" max="255" man="1"/>
  </rowBreaks>
</worksheet>
</file>

<file path=xl/worksheets/sheet3.xml><?xml version="1.0" encoding="utf-8"?>
<worksheet xmlns="http://schemas.openxmlformats.org/spreadsheetml/2006/main" xmlns:r="http://schemas.openxmlformats.org/officeDocument/2006/relationships">
  <dimension ref="A2:F59"/>
  <sheetViews>
    <sheetView view="pageBreakPreview" zoomScaleSheetLayoutView="100" zoomScalePageLayoutView="0" workbookViewId="0" topLeftCell="A1">
      <pane ySplit="2" topLeftCell="A41" activePane="bottomLeft" state="frozen"/>
      <selection pane="topLeft" activeCell="A1" sqref="A1"/>
      <selection pane="bottomLeft" activeCell="E6" sqref="E6:F58"/>
    </sheetView>
  </sheetViews>
  <sheetFormatPr defaultColWidth="9.140625" defaultRowHeight="15"/>
  <cols>
    <col min="1" max="1" width="6.57421875" style="113" customWidth="1"/>
    <col min="2" max="2" width="77.140625" style="114" customWidth="1"/>
    <col min="3" max="3" width="7.8515625" style="115" customWidth="1"/>
    <col min="4" max="4" width="10.140625" style="116" customWidth="1"/>
    <col min="5" max="5" width="12.57421875" style="115" customWidth="1"/>
    <col min="6" max="6" width="15.57421875" style="115" customWidth="1"/>
    <col min="7" max="16384" width="9.140625" style="115" customWidth="1"/>
  </cols>
  <sheetData>
    <row r="2" spans="1:6" s="207" customFormat="1" ht="15">
      <c r="A2" s="288" t="s">
        <v>49</v>
      </c>
      <c r="B2" s="288"/>
      <c r="C2" s="288"/>
      <c r="D2" s="288"/>
      <c r="E2" s="288"/>
      <c r="F2" s="288"/>
    </row>
    <row r="3" spans="1:6" s="207" customFormat="1" ht="15">
      <c r="A3" s="288" t="s">
        <v>205</v>
      </c>
      <c r="B3" s="288"/>
      <c r="C3" s="288"/>
      <c r="D3" s="288"/>
      <c r="E3" s="288"/>
      <c r="F3" s="288"/>
    </row>
    <row r="4" spans="2:5" ht="11.25" customHeight="1">
      <c r="B4" s="197"/>
      <c r="C4" s="198"/>
      <c r="D4" s="198"/>
      <c r="E4" s="198"/>
    </row>
    <row r="5" spans="1:6" ht="42" customHeight="1">
      <c r="A5" s="189" t="s">
        <v>50</v>
      </c>
      <c r="B5" s="190" t="s">
        <v>51</v>
      </c>
      <c r="C5" s="191" t="s">
        <v>52</v>
      </c>
      <c r="D5" s="192" t="s">
        <v>53</v>
      </c>
      <c r="E5" s="192" t="s">
        <v>54</v>
      </c>
      <c r="F5" s="193" t="s">
        <v>55</v>
      </c>
    </row>
    <row r="6" spans="1:6" s="207" customFormat="1" ht="85.5">
      <c r="A6" s="209">
        <v>1</v>
      </c>
      <c r="B6" s="211" t="s">
        <v>98</v>
      </c>
      <c r="C6" s="212" t="s">
        <v>25</v>
      </c>
      <c r="D6" s="208">
        <v>6</v>
      </c>
      <c r="E6" s="210"/>
      <c r="F6" s="214"/>
    </row>
    <row r="7" spans="1:6" s="207" customFormat="1" ht="85.5">
      <c r="A7" s="209">
        <v>2</v>
      </c>
      <c r="B7" s="211" t="s">
        <v>99</v>
      </c>
      <c r="C7" s="212" t="s">
        <v>25</v>
      </c>
      <c r="D7" s="208">
        <v>4</v>
      </c>
      <c r="E7" s="210"/>
      <c r="F7" s="214"/>
    </row>
    <row r="8" spans="1:6" s="207" customFormat="1" ht="38.25" customHeight="1">
      <c r="A8" s="209">
        <v>3</v>
      </c>
      <c r="B8" s="211" t="s">
        <v>101</v>
      </c>
      <c r="C8" s="212" t="s">
        <v>25</v>
      </c>
      <c r="D8" s="208">
        <v>2</v>
      </c>
      <c r="E8" s="210"/>
      <c r="F8" s="214"/>
    </row>
    <row r="9" spans="1:6" s="207" customFormat="1" ht="52.5" customHeight="1">
      <c r="A9" s="209">
        <v>4</v>
      </c>
      <c r="B9" s="211" t="s">
        <v>102</v>
      </c>
      <c r="C9" s="212" t="s">
        <v>25</v>
      </c>
      <c r="D9" s="208">
        <v>1</v>
      </c>
      <c r="E9" s="210"/>
      <c r="F9" s="214"/>
    </row>
    <row r="10" spans="1:6" s="207" customFormat="1" ht="33.75" customHeight="1">
      <c r="A10" s="209">
        <v>5</v>
      </c>
      <c r="B10" s="211" t="s">
        <v>206</v>
      </c>
      <c r="C10" s="212"/>
      <c r="D10" s="208"/>
      <c r="E10" s="210"/>
      <c r="F10" s="214"/>
    </row>
    <row r="11" spans="1:6" s="207" customFormat="1" ht="14.25">
      <c r="A11" s="209"/>
      <c r="B11" s="211" t="s">
        <v>103</v>
      </c>
      <c r="C11" s="212" t="s">
        <v>25</v>
      </c>
      <c r="D11" s="208">
        <v>2</v>
      </c>
      <c r="E11" s="210"/>
      <c r="F11" s="214"/>
    </row>
    <row r="12" spans="1:6" s="207" customFormat="1" ht="14.25">
      <c r="A12" s="209"/>
      <c r="B12" s="211" t="s">
        <v>104</v>
      </c>
      <c r="C12" s="212" t="s">
        <v>25</v>
      </c>
      <c r="D12" s="208">
        <v>1</v>
      </c>
      <c r="E12" s="210"/>
      <c r="F12" s="214"/>
    </row>
    <row r="13" spans="1:6" s="207" customFormat="1" ht="92.25" customHeight="1">
      <c r="A13" s="209">
        <v>6</v>
      </c>
      <c r="B13" s="211" t="s">
        <v>207</v>
      </c>
      <c r="C13" s="212" t="s">
        <v>25</v>
      </c>
      <c r="D13" s="208">
        <v>2</v>
      </c>
      <c r="E13" s="210"/>
      <c r="F13" s="214"/>
    </row>
    <row r="14" spans="1:6" s="207" customFormat="1" ht="78.75" customHeight="1">
      <c r="A14" s="209">
        <v>7</v>
      </c>
      <c r="B14" s="211" t="s">
        <v>105</v>
      </c>
      <c r="C14" s="212"/>
      <c r="D14" s="208"/>
      <c r="E14" s="210"/>
      <c r="F14" s="214"/>
    </row>
    <row r="15" spans="1:6" s="207" customFormat="1" ht="14.25">
      <c r="A15" s="209"/>
      <c r="B15" s="211" t="s">
        <v>106</v>
      </c>
      <c r="C15" s="212" t="s">
        <v>25</v>
      </c>
      <c r="D15" s="208">
        <v>2</v>
      </c>
      <c r="E15" s="210"/>
      <c r="F15" s="214"/>
    </row>
    <row r="16" spans="1:6" s="207" customFormat="1" ht="14.25">
      <c r="A16" s="209"/>
      <c r="B16" s="211" t="s">
        <v>107</v>
      </c>
      <c r="C16" s="212" t="s">
        <v>25</v>
      </c>
      <c r="D16" s="208">
        <v>2</v>
      </c>
      <c r="E16" s="210"/>
      <c r="F16" s="214"/>
    </row>
    <row r="17" spans="1:6" s="207" customFormat="1" ht="14.25">
      <c r="A17" s="209"/>
      <c r="B17" s="211" t="s">
        <v>108</v>
      </c>
      <c r="C17" s="212" t="s">
        <v>25</v>
      </c>
      <c r="D17" s="208">
        <v>4</v>
      </c>
      <c r="E17" s="210"/>
      <c r="F17" s="214"/>
    </row>
    <row r="18" spans="1:6" s="207" customFormat="1" ht="52.5" customHeight="1">
      <c r="A18" s="209">
        <v>8</v>
      </c>
      <c r="B18" s="211" t="s">
        <v>109</v>
      </c>
      <c r="C18" s="212" t="s">
        <v>25</v>
      </c>
      <c r="D18" s="208">
        <v>1</v>
      </c>
      <c r="E18" s="210"/>
      <c r="F18" s="214"/>
    </row>
    <row r="19" spans="1:6" s="207" customFormat="1" ht="33.75" customHeight="1">
      <c r="A19" s="209">
        <v>9</v>
      </c>
      <c r="B19" s="211" t="s">
        <v>110</v>
      </c>
      <c r="C19" s="212" t="s">
        <v>25</v>
      </c>
      <c r="D19" s="208">
        <f>49+7+20</f>
        <v>76</v>
      </c>
      <c r="E19" s="210"/>
      <c r="F19" s="214"/>
    </row>
    <row r="20" spans="1:6" s="207" customFormat="1" ht="34.5" customHeight="1">
      <c r="A20" s="209">
        <v>10</v>
      </c>
      <c r="B20" s="211" t="s">
        <v>111</v>
      </c>
      <c r="C20" s="212" t="s">
        <v>25</v>
      </c>
      <c r="D20" s="208">
        <v>2</v>
      </c>
      <c r="E20" s="210"/>
      <c r="F20" s="214"/>
    </row>
    <row r="21" spans="1:6" s="207" customFormat="1" ht="52.5" customHeight="1">
      <c r="A21" s="209">
        <v>11</v>
      </c>
      <c r="B21" s="211" t="s">
        <v>112</v>
      </c>
      <c r="C21" s="212" t="s">
        <v>25</v>
      </c>
      <c r="D21" s="208">
        <v>2</v>
      </c>
      <c r="E21" s="210"/>
      <c r="F21" s="214"/>
    </row>
    <row r="22" spans="1:6" s="207" customFormat="1" ht="35.25" customHeight="1">
      <c r="A22" s="209">
        <v>12</v>
      </c>
      <c r="B22" s="211" t="s">
        <v>113</v>
      </c>
      <c r="C22" s="212" t="s">
        <v>25</v>
      </c>
      <c r="D22" s="208">
        <v>12</v>
      </c>
      <c r="E22" s="210"/>
      <c r="F22" s="214"/>
    </row>
    <row r="23" spans="1:6" s="207" customFormat="1" ht="64.5" customHeight="1">
      <c r="A23" s="209">
        <v>13</v>
      </c>
      <c r="B23" s="211" t="s">
        <v>114</v>
      </c>
      <c r="C23" s="212"/>
      <c r="D23" s="208"/>
      <c r="E23" s="210"/>
      <c r="F23" s="214"/>
    </row>
    <row r="24" spans="1:6" s="207" customFormat="1" ht="14.25">
      <c r="A24" s="209"/>
      <c r="B24" s="211" t="s">
        <v>115</v>
      </c>
      <c r="C24" s="212" t="s">
        <v>97</v>
      </c>
      <c r="D24" s="208">
        <v>60</v>
      </c>
      <c r="E24" s="210"/>
      <c r="F24" s="214"/>
    </row>
    <row r="25" spans="1:6" s="207" customFormat="1" ht="14.25">
      <c r="A25" s="209"/>
      <c r="B25" s="211" t="s">
        <v>116</v>
      </c>
      <c r="C25" s="212" t="s">
        <v>97</v>
      </c>
      <c r="D25" s="208">
        <v>60</v>
      </c>
      <c r="E25" s="210"/>
      <c r="F25" s="214"/>
    </row>
    <row r="26" spans="1:6" s="207" customFormat="1" ht="39" customHeight="1">
      <c r="A26" s="209">
        <v>14</v>
      </c>
      <c r="B26" s="211" t="s">
        <v>117</v>
      </c>
      <c r="C26" s="212"/>
      <c r="D26" s="208"/>
      <c r="E26" s="210"/>
      <c r="F26" s="214"/>
    </row>
    <row r="27" spans="1:6" s="207" customFormat="1" ht="14.25">
      <c r="A27" s="209"/>
      <c r="B27" s="211" t="s">
        <v>118</v>
      </c>
      <c r="C27" s="212" t="s">
        <v>97</v>
      </c>
      <c r="D27" s="208">
        <v>60</v>
      </c>
      <c r="E27" s="210"/>
      <c r="F27" s="214"/>
    </row>
    <row r="28" spans="1:6" s="207" customFormat="1" ht="14.25">
      <c r="A28" s="209"/>
      <c r="B28" s="211" t="s">
        <v>119</v>
      </c>
      <c r="C28" s="212" t="s">
        <v>97</v>
      </c>
      <c r="D28" s="208">
        <v>60</v>
      </c>
      <c r="E28" s="210"/>
      <c r="F28" s="214"/>
    </row>
    <row r="29" spans="1:6" s="207" customFormat="1" ht="14.25">
      <c r="A29" s="209">
        <v>15</v>
      </c>
      <c r="B29" s="211" t="s">
        <v>120</v>
      </c>
      <c r="C29" s="212" t="s">
        <v>80</v>
      </c>
      <c r="D29" s="208">
        <f>(5*1.24+60*0.02)*2+3</f>
        <v>17.8</v>
      </c>
      <c r="E29" s="210"/>
      <c r="F29" s="214"/>
    </row>
    <row r="30" spans="1:6" s="207" customFormat="1" ht="36.75" customHeight="1">
      <c r="A30" s="209">
        <v>16</v>
      </c>
      <c r="B30" s="211" t="s">
        <v>121</v>
      </c>
      <c r="C30" s="212"/>
      <c r="D30" s="208"/>
      <c r="E30" s="210"/>
      <c r="F30" s="214"/>
    </row>
    <row r="31" spans="1:6" s="207" customFormat="1" ht="14.25">
      <c r="A31" s="209"/>
      <c r="B31" s="211" t="s">
        <v>122</v>
      </c>
      <c r="C31" s="212" t="s">
        <v>97</v>
      </c>
      <c r="D31" s="208">
        <v>199</v>
      </c>
      <c r="E31" s="210"/>
      <c r="F31" s="214"/>
    </row>
    <row r="32" spans="1:6" s="207" customFormat="1" ht="14.25">
      <c r="A32" s="209"/>
      <c r="B32" s="211" t="s">
        <v>123</v>
      </c>
      <c r="C32" s="212" t="s">
        <v>97</v>
      </c>
      <c r="D32" s="208">
        <v>126</v>
      </c>
      <c r="E32" s="210"/>
      <c r="F32" s="214"/>
    </row>
    <row r="33" spans="1:6" s="207" customFormat="1" ht="14.25">
      <c r="A33" s="209"/>
      <c r="B33" s="211" t="s">
        <v>124</v>
      </c>
      <c r="C33" s="212" t="s">
        <v>97</v>
      </c>
      <c r="D33" s="208">
        <v>62</v>
      </c>
      <c r="E33" s="210"/>
      <c r="F33" s="214"/>
    </row>
    <row r="34" spans="1:6" s="207" customFormat="1" ht="14.25">
      <c r="A34" s="209"/>
      <c r="B34" s="211" t="s">
        <v>125</v>
      </c>
      <c r="C34" s="212" t="s">
        <v>97</v>
      </c>
      <c r="D34" s="208">
        <v>117</v>
      </c>
      <c r="E34" s="210"/>
      <c r="F34" s="214"/>
    </row>
    <row r="35" spans="1:6" s="207" customFormat="1" ht="14.25">
      <c r="A35" s="209"/>
      <c r="B35" s="211" t="s">
        <v>126</v>
      </c>
      <c r="C35" s="212" t="s">
        <v>97</v>
      </c>
      <c r="D35" s="208">
        <v>61</v>
      </c>
      <c r="E35" s="210"/>
      <c r="F35" s="214"/>
    </row>
    <row r="36" spans="1:6" s="207" customFormat="1" ht="14.25">
      <c r="A36" s="209"/>
      <c r="B36" s="211" t="s">
        <v>127</v>
      </c>
      <c r="C36" s="212" t="s">
        <v>97</v>
      </c>
      <c r="D36" s="208">
        <v>93</v>
      </c>
      <c r="E36" s="210"/>
      <c r="F36" s="214"/>
    </row>
    <row r="37" spans="1:6" s="207" customFormat="1" ht="14.25">
      <c r="A37" s="209"/>
      <c r="B37" s="211" t="s">
        <v>128</v>
      </c>
      <c r="C37" s="212" t="s">
        <v>97</v>
      </c>
      <c r="D37" s="208">
        <v>117</v>
      </c>
      <c r="E37" s="210"/>
      <c r="F37" s="214"/>
    </row>
    <row r="38" spans="1:6" s="207" customFormat="1" ht="14.25">
      <c r="A38" s="209"/>
      <c r="B38" s="211" t="s">
        <v>129</v>
      </c>
      <c r="C38" s="212" t="s">
        <v>97</v>
      </c>
      <c r="D38" s="208">
        <v>122</v>
      </c>
      <c r="E38" s="210"/>
      <c r="F38" s="214"/>
    </row>
    <row r="39" spans="1:6" s="207" customFormat="1" ht="14.25">
      <c r="A39" s="209"/>
      <c r="B39" s="211" t="s">
        <v>130</v>
      </c>
      <c r="C39" s="212" t="s">
        <v>97</v>
      </c>
      <c r="D39" s="208">
        <v>132</v>
      </c>
      <c r="E39" s="210"/>
      <c r="F39" s="214"/>
    </row>
    <row r="40" spans="1:6" s="207" customFormat="1" ht="67.5" customHeight="1">
      <c r="A40" s="209">
        <v>17</v>
      </c>
      <c r="B40" s="211" t="s">
        <v>131</v>
      </c>
      <c r="C40" s="212"/>
      <c r="D40" s="208"/>
      <c r="E40" s="210"/>
      <c r="F40" s="214"/>
    </row>
    <row r="41" spans="1:6" s="207" customFormat="1" ht="14.25">
      <c r="A41" s="209"/>
      <c r="B41" s="211" t="s">
        <v>132</v>
      </c>
      <c r="C41" s="212" t="s">
        <v>97</v>
      </c>
      <c r="D41" s="208">
        <v>46</v>
      </c>
      <c r="E41" s="210"/>
      <c r="F41" s="214"/>
    </row>
    <row r="42" spans="1:6" s="207" customFormat="1" ht="14.25">
      <c r="A42" s="209"/>
      <c r="B42" s="211" t="s">
        <v>133</v>
      </c>
      <c r="C42" s="212" t="s">
        <v>97</v>
      </c>
      <c r="D42" s="208">
        <v>54</v>
      </c>
      <c r="E42" s="210"/>
      <c r="F42" s="214"/>
    </row>
    <row r="43" spans="1:6" s="207" customFormat="1" ht="14.25">
      <c r="A43" s="209"/>
      <c r="B43" s="211" t="s">
        <v>134</v>
      </c>
      <c r="C43" s="212" t="s">
        <v>97</v>
      </c>
      <c r="D43" s="208">
        <v>129</v>
      </c>
      <c r="E43" s="210"/>
      <c r="F43" s="214"/>
    </row>
    <row r="44" spans="1:6" s="207" customFormat="1" ht="14.25">
      <c r="A44" s="209"/>
      <c r="B44" s="211" t="s">
        <v>135</v>
      </c>
      <c r="C44" s="212" t="s">
        <v>97</v>
      </c>
      <c r="D44" s="208">
        <v>12</v>
      </c>
      <c r="E44" s="210"/>
      <c r="F44" s="214"/>
    </row>
    <row r="45" spans="1:6" s="207" customFormat="1" ht="14.25">
      <c r="A45" s="209"/>
      <c r="B45" s="211" t="s">
        <v>136</v>
      </c>
      <c r="C45" s="212" t="s">
        <v>97</v>
      </c>
      <c r="D45" s="208">
        <v>8</v>
      </c>
      <c r="E45" s="210"/>
      <c r="F45" s="214"/>
    </row>
    <row r="46" spans="1:6" s="207" customFormat="1" ht="14.25">
      <c r="A46" s="209"/>
      <c r="B46" s="211" t="s">
        <v>137</v>
      </c>
      <c r="C46" s="212" t="s">
        <v>97</v>
      </c>
      <c r="D46" s="208">
        <v>24</v>
      </c>
      <c r="E46" s="210"/>
      <c r="F46" s="214"/>
    </row>
    <row r="47" spans="1:6" s="207" customFormat="1" ht="14.25">
      <c r="A47" s="209"/>
      <c r="B47" s="211" t="s">
        <v>138</v>
      </c>
      <c r="C47" s="212" t="s">
        <v>97</v>
      </c>
      <c r="D47" s="208">
        <f>4*12</f>
        <v>48</v>
      </c>
      <c r="E47" s="210"/>
      <c r="F47" s="214"/>
    </row>
    <row r="48" spans="1:6" s="207" customFormat="1" ht="34.5" customHeight="1">
      <c r="A48" s="209">
        <v>18</v>
      </c>
      <c r="B48" s="211" t="s">
        <v>139</v>
      </c>
      <c r="C48" s="212" t="s">
        <v>25</v>
      </c>
      <c r="D48" s="208">
        <v>16</v>
      </c>
      <c r="E48" s="210"/>
      <c r="F48" s="214"/>
    </row>
    <row r="49" spans="1:6" s="207" customFormat="1" ht="62.25" customHeight="1">
      <c r="A49" s="209">
        <v>19</v>
      </c>
      <c r="B49" s="211" t="s">
        <v>140</v>
      </c>
      <c r="C49" s="212" t="s">
        <v>100</v>
      </c>
      <c r="D49" s="208">
        <v>1</v>
      </c>
      <c r="E49" s="210"/>
      <c r="F49" s="214"/>
    </row>
    <row r="50" spans="1:6" s="207" customFormat="1" ht="33.75" customHeight="1">
      <c r="A50" s="209">
        <v>20</v>
      </c>
      <c r="B50" s="211" t="s">
        <v>241</v>
      </c>
      <c r="C50" s="212" t="s">
        <v>58</v>
      </c>
      <c r="D50" s="208">
        <f>30*(0.159+2*0.025+2*0.015)*3.14</f>
        <v>22.513800000000003</v>
      </c>
      <c r="E50" s="210"/>
      <c r="F50" s="214"/>
    </row>
    <row r="51" spans="1:6" s="207" customFormat="1" ht="48.75" customHeight="1">
      <c r="A51" s="209">
        <v>21</v>
      </c>
      <c r="B51" s="211" t="s">
        <v>141</v>
      </c>
      <c r="C51" s="212" t="s">
        <v>25</v>
      </c>
      <c r="D51" s="208">
        <v>1</v>
      </c>
      <c r="E51" s="210"/>
      <c r="F51" s="214"/>
    </row>
    <row r="52" spans="1:6" s="207" customFormat="1" ht="38.25" customHeight="1">
      <c r="A52" s="199">
        <v>22</v>
      </c>
      <c r="B52" s="200" t="s">
        <v>242</v>
      </c>
      <c r="C52" s="194" t="s">
        <v>97</v>
      </c>
      <c r="D52" s="195">
        <v>120</v>
      </c>
      <c r="E52" s="196"/>
      <c r="F52" s="201"/>
    </row>
    <row r="53" spans="2:6" ht="17.25" customHeight="1">
      <c r="B53" s="202"/>
      <c r="C53" s="116"/>
      <c r="D53" s="203"/>
      <c r="E53" s="118"/>
      <c r="F53" s="118"/>
    </row>
    <row r="54" spans="2:6" ht="15">
      <c r="B54" s="204" t="s">
        <v>208</v>
      </c>
      <c r="D54" s="115"/>
      <c r="F54" s="205"/>
    </row>
    <row r="55" spans="4:6" ht="15">
      <c r="D55" s="115"/>
      <c r="F55" s="205"/>
    </row>
    <row r="56" ht="14.25">
      <c r="F56" s="118"/>
    </row>
    <row r="59" ht="14.25">
      <c r="F59" s="118"/>
    </row>
  </sheetData>
  <sheetProtection/>
  <mergeCells count="2">
    <mergeCell ref="A2:F2"/>
    <mergeCell ref="A3:F3"/>
  </mergeCells>
  <printOptions/>
  <pageMargins left="0.31496062992125984" right="0.11811023622047245" top="0.35433070866141736" bottom="0.35433070866141736" header="0.31496062992125984"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IV36"/>
  <sheetViews>
    <sheetView view="pageBreakPreview" zoomScaleSheetLayoutView="100" zoomScalePageLayoutView="0" workbookViewId="0" topLeftCell="A1">
      <pane ySplit="2" topLeftCell="A24" activePane="bottomLeft" state="frozen"/>
      <selection pane="topLeft" activeCell="A1" sqref="A1"/>
      <selection pane="bottomLeft" activeCell="F35" sqref="F35"/>
    </sheetView>
  </sheetViews>
  <sheetFormatPr defaultColWidth="9.140625" defaultRowHeight="15"/>
  <cols>
    <col min="1" max="1" width="5.7109375" style="120" bestFit="1" customWidth="1"/>
    <col min="2" max="2" width="41.28125" style="120" customWidth="1"/>
    <col min="3" max="3" width="7.140625" style="120" customWidth="1"/>
    <col min="4" max="4" width="8.57421875" style="120" customWidth="1"/>
    <col min="5" max="5" width="12.8515625" style="120" customWidth="1"/>
    <col min="6" max="6" width="14.28125" style="120" customWidth="1"/>
    <col min="7" max="243" width="9.140625" style="120" customWidth="1"/>
    <col min="244" max="244" width="5.7109375" style="120" bestFit="1" customWidth="1"/>
    <col min="245" max="245" width="41.28125" style="120" customWidth="1"/>
    <col min="246" max="246" width="6.140625" style="120" customWidth="1"/>
    <col min="247" max="247" width="13.28125" style="120" customWidth="1"/>
    <col min="248" max="248" width="13.140625" style="120" customWidth="1"/>
    <col min="249" max="249" width="14.8515625" style="120" customWidth="1"/>
    <col min="250" max="250" width="14.57421875" style="120" customWidth="1"/>
    <col min="251" max="251" width="15.421875" style="120" customWidth="1"/>
    <col min="252" max="252" width="13.00390625" style="120" customWidth="1"/>
    <col min="253" max="253" width="14.7109375" style="120" customWidth="1"/>
    <col min="254" max="255" width="9.140625" style="120" customWidth="1"/>
    <col min="256" max="16384" width="9.140625" style="115" customWidth="1"/>
  </cols>
  <sheetData>
    <row r="1" spans="1:6" ht="15">
      <c r="A1" s="126"/>
      <c r="B1" s="119"/>
      <c r="C1" s="119"/>
      <c r="D1" s="119"/>
      <c r="E1" s="119"/>
      <c r="F1" s="119"/>
    </row>
    <row r="2" spans="1:255" s="27" customFormat="1" ht="15" customHeight="1">
      <c r="A2" s="288" t="s">
        <v>49</v>
      </c>
      <c r="B2" s="288"/>
      <c r="C2" s="288"/>
      <c r="D2" s="288"/>
      <c r="E2" s="288"/>
      <c r="F2" s="288"/>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c r="IR2" s="120"/>
      <c r="IS2" s="120"/>
      <c r="IT2" s="120"/>
      <c r="IU2" s="120"/>
    </row>
    <row r="3" spans="1:255" s="27" customFormat="1" ht="15" customHeight="1">
      <c r="A3" s="288" t="s">
        <v>219</v>
      </c>
      <c r="B3" s="288"/>
      <c r="C3" s="288"/>
      <c r="D3" s="288"/>
      <c r="E3" s="288"/>
      <c r="F3" s="288"/>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c r="IT3" s="120"/>
      <c r="IU3" s="120"/>
    </row>
    <row r="4" spans="1:6" ht="11.25" customHeight="1">
      <c r="A4" s="126"/>
      <c r="B4" s="119"/>
      <c r="C4" s="119"/>
      <c r="D4" s="119"/>
      <c r="E4" s="119"/>
      <c r="F4" s="119"/>
    </row>
    <row r="5" spans="1:255" s="27" customFormat="1" ht="25.5">
      <c r="A5" s="127" t="s">
        <v>50</v>
      </c>
      <c r="B5" s="128" t="s">
        <v>51</v>
      </c>
      <c r="C5" s="129" t="s">
        <v>52</v>
      </c>
      <c r="D5" s="130" t="s">
        <v>53</v>
      </c>
      <c r="E5" s="130" t="s">
        <v>220</v>
      </c>
      <c r="F5" s="131" t="s">
        <v>55</v>
      </c>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c r="IR5" s="120"/>
      <c r="IS5" s="120"/>
      <c r="IT5" s="120"/>
      <c r="IU5" s="120"/>
    </row>
    <row r="6" spans="1:255" s="27" customFormat="1" ht="38.25" customHeight="1">
      <c r="A6" s="132"/>
      <c r="B6" s="133" t="s">
        <v>221</v>
      </c>
      <c r="C6" s="134"/>
      <c r="D6" s="134"/>
      <c r="E6" s="134"/>
      <c r="F6" s="134"/>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c r="IR6" s="120"/>
      <c r="IS6" s="120"/>
      <c r="IT6" s="120"/>
      <c r="IU6" s="120"/>
    </row>
    <row r="7" spans="1:255" s="27" customFormat="1" ht="33.75" customHeight="1">
      <c r="A7" s="139">
        <v>0</v>
      </c>
      <c r="B7" s="140" t="s">
        <v>62</v>
      </c>
      <c r="C7" s="141"/>
      <c r="D7" s="142"/>
      <c r="E7" s="143"/>
      <c r="F7" s="144"/>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c r="IK7" s="145"/>
      <c r="IL7" s="145"/>
      <c r="IM7" s="145"/>
      <c r="IN7" s="145"/>
      <c r="IO7" s="145"/>
      <c r="IP7" s="145"/>
      <c r="IQ7" s="145"/>
      <c r="IR7" s="145"/>
      <c r="IS7" s="145"/>
      <c r="IT7" s="145"/>
      <c r="IU7" s="145"/>
    </row>
    <row r="8" spans="1:255" s="27" customFormat="1" ht="76.5">
      <c r="A8" s="146" t="s">
        <v>10</v>
      </c>
      <c r="B8" s="147" t="s">
        <v>222</v>
      </c>
      <c r="C8" s="148" t="s">
        <v>59</v>
      </c>
      <c r="D8" s="142">
        <v>15</v>
      </c>
      <c r="E8" s="143"/>
      <c r="F8" s="143"/>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c r="IP8" s="145"/>
      <c r="IQ8" s="145"/>
      <c r="IR8" s="145"/>
      <c r="IS8" s="145"/>
      <c r="IT8" s="145"/>
      <c r="IU8" s="145"/>
    </row>
    <row r="9" spans="1:255" s="27" customFormat="1" ht="89.25">
      <c r="A9" s="146" t="s">
        <v>11</v>
      </c>
      <c r="B9" s="147" t="s">
        <v>223</v>
      </c>
      <c r="C9" s="148" t="s">
        <v>25</v>
      </c>
      <c r="D9" s="142">
        <v>7</v>
      </c>
      <c r="E9" s="143"/>
      <c r="F9" s="144"/>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c r="IU9" s="145"/>
    </row>
    <row r="10" spans="1:255" s="27" customFormat="1" ht="21.75" customHeight="1">
      <c r="A10" s="149"/>
      <c r="B10" s="150" t="s">
        <v>224</v>
      </c>
      <c r="C10" s="151"/>
      <c r="D10" s="152"/>
      <c r="E10" s="153"/>
      <c r="F10" s="154"/>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c r="IT10" s="145"/>
      <c r="IU10" s="145"/>
    </row>
    <row r="11" spans="1:256" ht="21.75" customHeigh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spans="1:255" s="27" customFormat="1" ht="15">
      <c r="A12" s="139" t="s">
        <v>12</v>
      </c>
      <c r="B12" s="140" t="s">
        <v>225</v>
      </c>
      <c r="C12" s="141"/>
      <c r="D12" s="142"/>
      <c r="E12" s="143"/>
      <c r="F12" s="144"/>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row>
    <row r="13" spans="1:255" s="27" customFormat="1" ht="127.5">
      <c r="A13" s="146" t="s">
        <v>10</v>
      </c>
      <c r="B13" s="147" t="s">
        <v>226</v>
      </c>
      <c r="C13" s="148"/>
      <c r="D13" s="142"/>
      <c r="E13" s="143"/>
      <c r="F13" s="144"/>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row>
    <row r="14" spans="1:255" s="27" customFormat="1" ht="15">
      <c r="A14" s="146" t="s">
        <v>227</v>
      </c>
      <c r="B14" s="147" t="s">
        <v>228</v>
      </c>
      <c r="C14" s="148" t="s">
        <v>59</v>
      </c>
      <c r="D14" s="142">
        <v>2.5</v>
      </c>
      <c r="E14" s="143"/>
      <c r="F14" s="144"/>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row>
    <row r="15" spans="1:255" s="27" customFormat="1" ht="52.5" customHeight="1">
      <c r="A15" s="146" t="s">
        <v>229</v>
      </c>
      <c r="B15" s="147" t="s">
        <v>230</v>
      </c>
      <c r="C15" s="148" t="s">
        <v>59</v>
      </c>
      <c r="D15" s="142">
        <v>5.5</v>
      </c>
      <c r="E15" s="143"/>
      <c r="F15" s="144"/>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c r="IU15" s="145"/>
    </row>
    <row r="16" spans="1:255" s="27" customFormat="1" ht="52.5" customHeight="1">
      <c r="A16" s="155" t="s">
        <v>11</v>
      </c>
      <c r="B16" s="147" t="s">
        <v>231</v>
      </c>
      <c r="C16" s="148" t="s">
        <v>59</v>
      </c>
      <c r="D16" s="142">
        <v>17</v>
      </c>
      <c r="E16" s="143"/>
      <c r="F16" s="143"/>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row>
    <row r="17" spans="1:255" s="27" customFormat="1" ht="33.75" customHeight="1">
      <c r="A17" s="149"/>
      <c r="B17" s="150" t="s">
        <v>224</v>
      </c>
      <c r="C17" s="151"/>
      <c r="D17" s="152"/>
      <c r="E17" s="153"/>
      <c r="F17" s="154"/>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row>
    <row r="18" spans="1:255" s="27" customFormat="1" ht="21" customHeight="1">
      <c r="A18" s="135"/>
      <c r="B18" s="136"/>
      <c r="C18" s="137"/>
      <c r="D18" s="137"/>
      <c r="E18" s="137"/>
      <c r="F18" s="138"/>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row>
    <row r="19" spans="1:256" s="27" customFormat="1" ht="32.25" customHeight="1">
      <c r="A19" s="182" t="s">
        <v>13</v>
      </c>
      <c r="B19" s="140" t="s">
        <v>232</v>
      </c>
      <c r="C19" s="183"/>
      <c r="D19" s="184"/>
      <c r="E19" s="185"/>
      <c r="F19" s="186"/>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c r="CZ19" s="187"/>
      <c r="DA19" s="187"/>
      <c r="DB19" s="187"/>
      <c r="DC19" s="187"/>
      <c r="DD19" s="187"/>
      <c r="DE19" s="187"/>
      <c r="DF19" s="187"/>
      <c r="DG19" s="187"/>
      <c r="DH19" s="187"/>
      <c r="DI19" s="187"/>
      <c r="DJ19" s="187"/>
      <c r="DK19" s="187"/>
      <c r="DL19" s="187"/>
      <c r="DM19" s="187"/>
      <c r="DN19" s="187"/>
      <c r="DO19" s="187"/>
      <c r="DP19" s="187"/>
      <c r="DQ19" s="187"/>
      <c r="DR19" s="187"/>
      <c r="DS19" s="187"/>
      <c r="DT19" s="187"/>
      <c r="DU19" s="187"/>
      <c r="DV19" s="187"/>
      <c r="DW19" s="187"/>
      <c r="DX19" s="187"/>
      <c r="DY19" s="187"/>
      <c r="DZ19" s="187"/>
      <c r="EA19" s="187"/>
      <c r="EB19" s="187"/>
      <c r="EC19" s="187"/>
      <c r="ED19" s="187"/>
      <c r="EE19" s="187"/>
      <c r="EF19" s="187"/>
      <c r="EG19" s="187"/>
      <c r="EH19" s="187"/>
      <c r="EI19" s="187"/>
      <c r="EJ19" s="187"/>
      <c r="EK19" s="187"/>
      <c r="EL19" s="187"/>
      <c r="EM19" s="187"/>
      <c r="EN19" s="187"/>
      <c r="EO19" s="187"/>
      <c r="EP19" s="187"/>
      <c r="EQ19" s="187"/>
      <c r="ER19" s="187"/>
      <c r="ES19" s="187"/>
      <c r="ET19" s="187"/>
      <c r="EU19" s="187"/>
      <c r="EV19" s="187"/>
      <c r="EW19" s="187"/>
      <c r="EX19" s="187"/>
      <c r="EY19" s="187"/>
      <c r="EZ19" s="187"/>
      <c r="FA19" s="187"/>
      <c r="FB19" s="187"/>
      <c r="FC19" s="187"/>
      <c r="FD19" s="187"/>
      <c r="FE19" s="187"/>
      <c r="FF19" s="187"/>
      <c r="FG19" s="187"/>
      <c r="FH19" s="187"/>
      <c r="FI19" s="187"/>
      <c r="FJ19" s="187"/>
      <c r="FK19" s="187"/>
      <c r="FL19" s="187"/>
      <c r="FM19" s="187"/>
      <c r="FN19" s="187"/>
      <c r="FO19" s="187"/>
      <c r="FP19" s="187"/>
      <c r="FQ19" s="187"/>
      <c r="FR19" s="187"/>
      <c r="FS19" s="187"/>
      <c r="FT19" s="187"/>
      <c r="FU19" s="187"/>
      <c r="FV19" s="187"/>
      <c r="FW19" s="187"/>
      <c r="FX19" s="187"/>
      <c r="FY19" s="187"/>
      <c r="FZ19" s="187"/>
      <c r="GA19" s="187"/>
      <c r="GB19" s="187"/>
      <c r="GC19" s="187"/>
      <c r="GD19" s="187"/>
      <c r="GE19" s="187"/>
      <c r="GF19" s="187"/>
      <c r="GG19" s="187"/>
      <c r="GH19" s="187"/>
      <c r="GI19" s="187"/>
      <c r="GJ19" s="187"/>
      <c r="GK19" s="187"/>
      <c r="GL19" s="187"/>
      <c r="GM19" s="187"/>
      <c r="GN19" s="187"/>
      <c r="GO19" s="187"/>
      <c r="GP19" s="187"/>
      <c r="GQ19" s="187"/>
      <c r="GR19" s="187"/>
      <c r="GS19" s="187"/>
      <c r="GT19" s="187"/>
      <c r="GU19" s="187"/>
      <c r="GV19" s="187"/>
      <c r="GW19" s="187"/>
      <c r="GX19" s="187"/>
      <c r="GY19" s="187"/>
      <c r="GZ19" s="187"/>
      <c r="HA19" s="187"/>
      <c r="HB19" s="187"/>
      <c r="HC19" s="187"/>
      <c r="HD19" s="187"/>
      <c r="HE19" s="187"/>
      <c r="HF19" s="187"/>
      <c r="HG19" s="187"/>
      <c r="HH19" s="187"/>
      <c r="HI19" s="187"/>
      <c r="HJ19" s="187"/>
      <c r="HK19" s="187"/>
      <c r="HL19" s="187"/>
      <c r="HM19" s="187"/>
      <c r="HN19" s="187"/>
      <c r="HO19" s="187"/>
      <c r="HP19" s="187"/>
      <c r="HQ19" s="187"/>
      <c r="HR19" s="187"/>
      <c r="HS19" s="187"/>
      <c r="HT19" s="187"/>
      <c r="HU19" s="187"/>
      <c r="HV19" s="187"/>
      <c r="HW19" s="187"/>
      <c r="HX19" s="187"/>
      <c r="HY19" s="187"/>
      <c r="HZ19" s="187"/>
      <c r="IA19" s="187"/>
      <c r="IB19" s="187"/>
      <c r="IC19" s="187"/>
      <c r="ID19" s="187"/>
      <c r="IE19" s="187"/>
      <c r="IF19" s="187"/>
      <c r="IG19" s="187"/>
      <c r="IH19" s="187"/>
      <c r="II19" s="187"/>
      <c r="IJ19" s="187"/>
      <c r="IK19" s="187"/>
      <c r="IL19" s="187"/>
      <c r="IM19" s="187"/>
      <c r="IN19" s="187"/>
      <c r="IO19" s="187"/>
      <c r="IP19" s="187"/>
      <c r="IQ19" s="187"/>
      <c r="IR19" s="187"/>
      <c r="IS19" s="187"/>
      <c r="IT19" s="187"/>
      <c r="IU19" s="187"/>
      <c r="IV19" s="188"/>
    </row>
    <row r="20" spans="1:255" s="27" customFormat="1" ht="38.25">
      <c r="A20" s="155" t="s">
        <v>10</v>
      </c>
      <c r="B20" s="147" t="s">
        <v>233</v>
      </c>
      <c r="C20" s="148"/>
      <c r="D20" s="142"/>
      <c r="E20" s="143"/>
      <c r="F20" s="143"/>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c r="IU20" s="145"/>
    </row>
    <row r="21" spans="1:255" s="27" customFormat="1" ht="15.75" customHeight="1">
      <c r="A21" s="155" t="s">
        <v>227</v>
      </c>
      <c r="B21" s="147" t="s">
        <v>234</v>
      </c>
      <c r="C21" s="148" t="s">
        <v>25</v>
      </c>
      <c r="D21" s="142">
        <v>1</v>
      </c>
      <c r="E21" s="143"/>
      <c r="F21" s="143"/>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c r="IU21" s="145"/>
    </row>
    <row r="22" spans="1:255" s="27" customFormat="1" ht="38.25">
      <c r="A22" s="155" t="s">
        <v>229</v>
      </c>
      <c r="B22" s="147" t="s">
        <v>235</v>
      </c>
      <c r="C22" s="148" t="s">
        <v>25</v>
      </c>
      <c r="D22" s="142">
        <v>1</v>
      </c>
      <c r="E22" s="143"/>
      <c r="F22" s="143"/>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5"/>
      <c r="IK22" s="145"/>
      <c r="IL22" s="145"/>
      <c r="IM22" s="145"/>
      <c r="IN22" s="145"/>
      <c r="IO22" s="145"/>
      <c r="IP22" s="145"/>
      <c r="IQ22" s="145"/>
      <c r="IR22" s="145"/>
      <c r="IS22" s="145"/>
      <c r="IT22" s="145"/>
      <c r="IU22" s="145"/>
    </row>
    <row r="23" spans="1:255" s="27" customFormat="1" ht="153">
      <c r="A23" s="155" t="s">
        <v>236</v>
      </c>
      <c r="B23" s="147" t="s">
        <v>237</v>
      </c>
      <c r="C23" s="148" t="s">
        <v>91</v>
      </c>
      <c r="D23" s="142">
        <v>1</v>
      </c>
      <c r="E23" s="143"/>
      <c r="F23" s="143"/>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c r="IP23" s="145"/>
      <c r="IQ23" s="145"/>
      <c r="IR23" s="145"/>
      <c r="IS23" s="145"/>
      <c r="IT23" s="145"/>
      <c r="IU23" s="145"/>
    </row>
    <row r="24" spans="1:255" s="27" customFormat="1" ht="39" customHeight="1">
      <c r="A24" s="155" t="s">
        <v>14</v>
      </c>
      <c r="B24" s="147" t="s">
        <v>238</v>
      </c>
      <c r="C24" s="148" t="s">
        <v>25</v>
      </c>
      <c r="D24" s="142">
        <v>3</v>
      </c>
      <c r="E24" s="143"/>
      <c r="F24" s="143"/>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c r="IL24" s="145"/>
      <c r="IM24" s="145"/>
      <c r="IN24" s="145"/>
      <c r="IO24" s="145"/>
      <c r="IP24" s="145"/>
      <c r="IQ24" s="145"/>
      <c r="IR24" s="145"/>
      <c r="IS24" s="145"/>
      <c r="IT24" s="145"/>
      <c r="IU24" s="145"/>
    </row>
    <row r="25" spans="1:255" s="27" customFormat="1" ht="38.25">
      <c r="A25" s="155" t="s">
        <v>1</v>
      </c>
      <c r="B25" s="147" t="s">
        <v>239</v>
      </c>
      <c r="C25" s="148" t="s">
        <v>25</v>
      </c>
      <c r="D25" s="142">
        <v>15</v>
      </c>
      <c r="E25" s="143"/>
      <c r="F25" s="143"/>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c r="IR25" s="145"/>
      <c r="IS25" s="145"/>
      <c r="IT25" s="145"/>
      <c r="IU25" s="145"/>
    </row>
    <row r="26" spans="1:255" s="27" customFormat="1" ht="127.5">
      <c r="A26" s="155" t="s">
        <v>15</v>
      </c>
      <c r="B26" s="147" t="s">
        <v>240</v>
      </c>
      <c r="C26" s="148" t="s">
        <v>25</v>
      </c>
      <c r="D26" s="142">
        <v>11</v>
      </c>
      <c r="E26" s="143"/>
      <c r="F26" s="143"/>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c r="IR26" s="145"/>
      <c r="IS26" s="145"/>
      <c r="IT26" s="145"/>
      <c r="IU26" s="145"/>
    </row>
    <row r="27" spans="1:255" s="27" customFormat="1" ht="15">
      <c r="A27" s="149"/>
      <c r="B27" s="150" t="s">
        <v>224</v>
      </c>
      <c r="C27" s="151"/>
      <c r="D27" s="152"/>
      <c r="E27" s="153"/>
      <c r="F27" s="154"/>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c r="IP27" s="145"/>
      <c r="IQ27" s="145"/>
      <c r="IR27" s="145"/>
      <c r="IS27" s="145"/>
      <c r="IT27" s="145"/>
      <c r="IU27" s="145"/>
    </row>
    <row r="28" spans="1:255" s="27" customFormat="1" ht="15">
      <c r="A28" s="156"/>
      <c r="B28" s="157"/>
      <c r="C28" s="158"/>
      <c r="D28" s="158"/>
      <c r="E28" s="159"/>
      <c r="F28" s="160"/>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c r="IG28" s="145"/>
      <c r="IH28" s="145"/>
      <c r="II28" s="145"/>
      <c r="IJ28" s="145"/>
      <c r="IK28" s="145"/>
      <c r="IL28" s="145"/>
      <c r="IM28" s="145"/>
      <c r="IN28" s="145"/>
      <c r="IO28" s="145"/>
      <c r="IP28" s="145"/>
      <c r="IQ28" s="145"/>
      <c r="IR28" s="145"/>
      <c r="IS28" s="145"/>
      <c r="IT28" s="145"/>
      <c r="IU28" s="145"/>
    </row>
    <row r="29" spans="1:255" s="27" customFormat="1" ht="15">
      <c r="A29" s="156"/>
      <c r="B29" s="157"/>
      <c r="C29" s="158"/>
      <c r="D29" s="158"/>
      <c r="E29" s="159"/>
      <c r="F29" s="160"/>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c r="IN29" s="145"/>
      <c r="IO29" s="145"/>
      <c r="IP29" s="145"/>
      <c r="IQ29" s="145"/>
      <c r="IR29" s="145"/>
      <c r="IS29" s="145"/>
      <c r="IT29" s="145"/>
      <c r="IU29" s="145"/>
    </row>
    <row r="30" spans="1:255" s="27" customFormat="1" ht="15">
      <c r="A30" s="48"/>
      <c r="B30" s="161" t="s">
        <v>64</v>
      </c>
      <c r="C30" s="162"/>
      <c r="D30" s="163"/>
      <c r="E30" s="164"/>
      <c r="F30" s="16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45"/>
      <c r="HZ30" s="145"/>
      <c r="IA30" s="145"/>
      <c r="IB30" s="145"/>
      <c r="IC30" s="145"/>
      <c r="ID30" s="145"/>
      <c r="IE30" s="145"/>
      <c r="IF30" s="145"/>
      <c r="IG30" s="145"/>
      <c r="IH30" s="145"/>
      <c r="II30" s="145"/>
      <c r="IJ30" s="145"/>
      <c r="IK30" s="145"/>
      <c r="IL30" s="145"/>
      <c r="IM30" s="145"/>
      <c r="IN30" s="145"/>
      <c r="IO30" s="145"/>
      <c r="IP30" s="145"/>
      <c r="IQ30" s="145"/>
      <c r="IR30" s="145"/>
      <c r="IS30" s="145"/>
      <c r="IT30" s="145"/>
      <c r="IU30" s="145"/>
    </row>
    <row r="31" spans="1:255" s="27" customFormat="1" ht="15">
      <c r="A31" s="166"/>
      <c r="B31" s="167"/>
      <c r="C31" s="168"/>
      <c r="D31" s="169"/>
      <c r="E31" s="170"/>
      <c r="F31" s="170"/>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c r="IF31" s="145"/>
      <c r="IG31" s="145"/>
      <c r="IH31" s="145"/>
      <c r="II31" s="145"/>
      <c r="IJ31" s="145"/>
      <c r="IK31" s="145"/>
      <c r="IL31" s="145"/>
      <c r="IM31" s="145"/>
      <c r="IN31" s="145"/>
      <c r="IO31" s="145"/>
      <c r="IP31" s="145"/>
      <c r="IQ31" s="145"/>
      <c r="IR31" s="145"/>
      <c r="IS31" s="145"/>
      <c r="IT31" s="145"/>
      <c r="IU31" s="145"/>
    </row>
    <row r="32" spans="1:255" s="27" customFormat="1" ht="15">
      <c r="A32" s="49">
        <f>A7</f>
        <v>0</v>
      </c>
      <c r="B32" s="171" t="str">
        <f>B7</f>
        <v>RUŠENJA I DEMONTAŽE</v>
      </c>
      <c r="C32" s="172"/>
      <c r="D32" s="173"/>
      <c r="E32" s="174"/>
      <c r="F32" s="17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c r="IF32" s="145"/>
      <c r="IG32" s="145"/>
      <c r="IH32" s="145"/>
      <c r="II32" s="145"/>
      <c r="IJ32" s="145"/>
      <c r="IK32" s="145"/>
      <c r="IL32" s="145"/>
      <c r="IM32" s="145"/>
      <c r="IN32" s="145"/>
      <c r="IO32" s="145"/>
      <c r="IP32" s="145"/>
      <c r="IQ32" s="145"/>
      <c r="IR32" s="145"/>
      <c r="IS32" s="145"/>
      <c r="IT32" s="145"/>
      <c r="IU32" s="145"/>
    </row>
    <row r="33" spans="1:255" s="27" customFormat="1" ht="15">
      <c r="A33" s="52" t="str">
        <f>A12</f>
        <v>III</v>
      </c>
      <c r="B33" s="176" t="str">
        <f>B12</f>
        <v>KANALIZACIONI RADOVI</v>
      </c>
      <c r="C33" s="177"/>
      <c r="D33" s="178"/>
      <c r="E33" s="179"/>
      <c r="F33" s="180"/>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c r="IJ33" s="145"/>
      <c r="IK33" s="145"/>
      <c r="IL33" s="145"/>
      <c r="IM33" s="145"/>
      <c r="IN33" s="145"/>
      <c r="IO33" s="145"/>
      <c r="IP33" s="145"/>
      <c r="IQ33" s="145"/>
      <c r="IR33" s="145"/>
      <c r="IS33" s="145"/>
      <c r="IT33" s="145"/>
      <c r="IU33" s="145"/>
    </row>
    <row r="34" spans="1:255" s="27" customFormat="1" ht="15">
      <c r="A34" s="52" t="str">
        <f>A19</f>
        <v>IV</v>
      </c>
      <c r="B34" s="176" t="str">
        <f>B19</f>
        <v>VODOVODNI RADOVI</v>
      </c>
      <c r="C34" s="177"/>
      <c r="D34" s="178"/>
      <c r="E34" s="179"/>
      <c r="F34" s="180"/>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c r="IU34" s="145"/>
    </row>
    <row r="35" spans="1:255" s="27" customFormat="1" ht="15">
      <c r="A35" s="50"/>
      <c r="B35" s="161" t="s">
        <v>38</v>
      </c>
      <c r="C35" s="161"/>
      <c r="D35" s="163"/>
      <c r="E35" s="164"/>
      <c r="F35" s="181"/>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c r="IL35" s="145"/>
      <c r="IM35" s="145"/>
      <c r="IN35" s="145"/>
      <c r="IO35" s="145"/>
      <c r="IP35" s="145"/>
      <c r="IQ35" s="145"/>
      <c r="IR35" s="145"/>
      <c r="IS35" s="145"/>
      <c r="IT35" s="145"/>
      <c r="IU35" s="145"/>
    </row>
    <row r="36" spans="1:255" s="27" customFormat="1" ht="15">
      <c r="A36" s="156"/>
      <c r="B36" s="157"/>
      <c r="C36" s="158"/>
      <c r="D36" s="158"/>
      <c r="E36" s="159"/>
      <c r="F36" s="160"/>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c r="II36" s="145"/>
      <c r="IJ36" s="145"/>
      <c r="IK36" s="145"/>
      <c r="IL36" s="145"/>
      <c r="IM36" s="145"/>
      <c r="IN36" s="145"/>
      <c r="IO36" s="145"/>
      <c r="IP36" s="145"/>
      <c r="IQ36" s="145"/>
      <c r="IR36" s="145"/>
      <c r="IS36" s="145"/>
      <c r="IT36" s="145"/>
      <c r="IU36" s="145"/>
    </row>
  </sheetData>
  <sheetProtection/>
  <mergeCells count="2">
    <mergeCell ref="A2:F2"/>
    <mergeCell ref="A3:F3"/>
  </mergeCells>
  <printOptions/>
  <pageMargins left="0.31496062992125984" right="0.11811023622047245" top="0.35433070866141736" bottom="0.35433070866141736"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G40"/>
  <sheetViews>
    <sheetView tabSelected="1" view="pageBreakPreview" zoomScale="90" zoomScaleSheetLayoutView="90" zoomScalePageLayoutView="0" workbookViewId="0" topLeftCell="A1">
      <selection activeCell="C22" sqref="C22:E22"/>
    </sheetView>
  </sheetViews>
  <sheetFormatPr defaultColWidth="9.140625" defaultRowHeight="15"/>
  <cols>
    <col min="1" max="1" width="9.00390625" style="8" customWidth="1"/>
    <col min="2" max="2" width="37.28125" style="9" customWidth="1"/>
    <col min="3" max="3" width="20.00390625" style="59" customWidth="1"/>
    <col min="4" max="4" width="20.00390625" style="10" customWidth="1"/>
    <col min="5" max="5" width="15.8515625" style="10" bestFit="1" customWidth="1"/>
    <col min="6" max="16384" width="9.140625" style="9" customWidth="1"/>
  </cols>
  <sheetData>
    <row r="1" spans="1:5" s="4" customFormat="1" ht="13.5" customHeight="1">
      <c r="A1" s="1"/>
      <c r="B1" s="2"/>
      <c r="C1" s="89"/>
      <c r="D1" s="3"/>
      <c r="E1" s="3"/>
    </row>
    <row r="2" spans="1:7" s="4" customFormat="1" ht="17.25" customHeight="1">
      <c r="A2" s="300" t="s">
        <v>49</v>
      </c>
      <c r="B2" s="300"/>
      <c r="C2" s="300"/>
      <c r="D2" s="300"/>
      <c r="E2" s="300"/>
      <c r="F2" s="300"/>
      <c r="G2" s="103"/>
    </row>
    <row r="3" spans="1:5" s="4" customFormat="1" ht="18" customHeight="1">
      <c r="A3" s="1"/>
      <c r="B3" s="301" t="s">
        <v>30</v>
      </c>
      <c r="C3" s="301"/>
      <c r="D3" s="301"/>
      <c r="E3" s="301"/>
    </row>
    <row r="4" spans="1:5" s="4" customFormat="1" ht="12.75">
      <c r="A4" s="1"/>
      <c r="B4" s="2"/>
      <c r="C4" s="5"/>
      <c r="D4" s="3"/>
      <c r="E4" s="5"/>
    </row>
    <row r="5" spans="1:5" s="4" customFormat="1" ht="51" customHeight="1">
      <c r="A5" s="6" t="s">
        <v>36</v>
      </c>
      <c r="B5" s="7" t="s">
        <v>37</v>
      </c>
      <c r="C5" s="90" t="s">
        <v>47</v>
      </c>
      <c r="D5" s="6" t="s">
        <v>48</v>
      </c>
      <c r="E5" s="6" t="s">
        <v>46</v>
      </c>
    </row>
    <row r="6" spans="1:5" s="11" customFormat="1" ht="12.75">
      <c r="A6" s="8"/>
      <c r="B6" s="9"/>
      <c r="C6" s="59"/>
      <c r="D6" s="10"/>
      <c r="E6" s="10"/>
    </row>
    <row r="7" spans="1:5" s="11" customFormat="1" ht="12.75">
      <c r="A7" s="12" t="s">
        <v>39</v>
      </c>
      <c r="B7" s="302" t="s">
        <v>44</v>
      </c>
      <c r="C7" s="303"/>
      <c r="D7" s="303"/>
      <c r="E7" s="304"/>
    </row>
    <row r="8" spans="1:5" s="4" customFormat="1" ht="12.75">
      <c r="A8" s="13" t="s">
        <v>10</v>
      </c>
      <c r="B8" s="14" t="s">
        <v>31</v>
      </c>
      <c r="C8" s="15"/>
      <c r="D8" s="16"/>
      <c r="E8" s="17"/>
    </row>
    <row r="9" spans="1:5" s="4" customFormat="1" ht="12.75">
      <c r="A9" s="13" t="s">
        <v>11</v>
      </c>
      <c r="B9" s="14" t="s">
        <v>32</v>
      </c>
      <c r="C9" s="15"/>
      <c r="D9" s="16"/>
      <c r="E9" s="17"/>
    </row>
    <row r="10" spans="1:5" s="4" customFormat="1" ht="12.75">
      <c r="A10" s="13" t="s">
        <v>14</v>
      </c>
      <c r="B10" s="14" t="s">
        <v>33</v>
      </c>
      <c r="C10" s="15"/>
      <c r="D10" s="16"/>
      <c r="E10" s="17"/>
    </row>
    <row r="11" spans="1:5" s="4" customFormat="1" ht="12.75">
      <c r="A11" s="13" t="s">
        <v>1</v>
      </c>
      <c r="B11" s="14" t="s">
        <v>35</v>
      </c>
      <c r="C11" s="15"/>
      <c r="D11" s="16"/>
      <c r="E11" s="17"/>
    </row>
    <row r="12" spans="1:5" s="4" customFormat="1" ht="13.5" thickBot="1">
      <c r="A12" s="18" t="s">
        <v>15</v>
      </c>
      <c r="B12" s="19" t="s">
        <v>34</v>
      </c>
      <c r="C12" s="20"/>
      <c r="D12" s="24"/>
      <c r="E12" s="17"/>
    </row>
    <row r="13" spans="1:5" s="4" customFormat="1" ht="13.5" thickBot="1">
      <c r="A13" s="1"/>
      <c r="B13" s="21" t="s">
        <v>38</v>
      </c>
      <c r="C13" s="22"/>
      <c r="D13" s="25"/>
      <c r="E13" s="23"/>
    </row>
    <row r="15" ht="12.75">
      <c r="C15" s="99"/>
    </row>
    <row r="16" spans="1:5" s="11" customFormat="1" ht="12.75">
      <c r="A16" s="12" t="s">
        <v>43</v>
      </c>
      <c r="B16" s="302" t="s">
        <v>45</v>
      </c>
      <c r="C16" s="303"/>
      <c r="D16" s="303"/>
      <c r="E16" s="304"/>
    </row>
    <row r="17" spans="1:5" s="4" customFormat="1" ht="12.75">
      <c r="A17" s="13" t="s">
        <v>10</v>
      </c>
      <c r="B17" s="14" t="s">
        <v>31</v>
      </c>
      <c r="C17" s="15"/>
      <c r="D17" s="16"/>
      <c r="E17" s="17"/>
    </row>
    <row r="18" spans="1:5" s="4" customFormat="1" ht="12.75">
      <c r="A18" s="13" t="s">
        <v>11</v>
      </c>
      <c r="B18" s="14" t="s">
        <v>32</v>
      </c>
      <c r="C18" s="15"/>
      <c r="D18" s="16"/>
      <c r="E18" s="17"/>
    </row>
    <row r="19" spans="1:5" s="4" customFormat="1" ht="12.75">
      <c r="A19" s="13" t="s">
        <v>14</v>
      </c>
      <c r="B19" s="14" t="s">
        <v>33</v>
      </c>
      <c r="C19" s="15"/>
      <c r="D19" s="16"/>
      <c r="E19" s="17"/>
    </row>
    <row r="20" spans="1:5" s="4" customFormat="1" ht="12.75">
      <c r="A20" s="13" t="s">
        <v>1</v>
      </c>
      <c r="B20" s="14" t="s">
        <v>35</v>
      </c>
      <c r="C20" s="15"/>
      <c r="D20" s="16"/>
      <c r="E20" s="17"/>
    </row>
    <row r="21" spans="1:5" s="4" customFormat="1" ht="13.5" thickBot="1">
      <c r="A21" s="18" t="s">
        <v>15</v>
      </c>
      <c r="B21" s="19" t="s">
        <v>34</v>
      </c>
      <c r="C21" s="20"/>
      <c r="D21" s="24"/>
      <c r="E21" s="17"/>
    </row>
    <row r="22" spans="1:5" s="4" customFormat="1" ht="13.5" thickBot="1">
      <c r="A22" s="1"/>
      <c r="B22" s="21" t="s">
        <v>38</v>
      </c>
      <c r="C22" s="25"/>
      <c r="D22" s="25"/>
      <c r="E22" s="23"/>
    </row>
    <row r="32" spans="2:4" ht="12.75">
      <c r="B32" s="8" t="s">
        <v>28</v>
      </c>
      <c r="D32" s="26" t="s">
        <v>27</v>
      </c>
    </row>
    <row r="33" ht="12.75">
      <c r="B33" s="8" t="s">
        <v>26</v>
      </c>
    </row>
    <row r="35" ht="12.75">
      <c r="B35" s="8" t="s">
        <v>29</v>
      </c>
    </row>
    <row r="36" spans="2:4" ht="12.75" customHeight="1">
      <c r="B36" s="8" t="s">
        <v>26</v>
      </c>
      <c r="D36" s="8" t="s">
        <v>26</v>
      </c>
    </row>
    <row r="40" ht="12.75">
      <c r="C40" s="99"/>
    </row>
  </sheetData>
  <sheetProtection/>
  <mergeCells count="4">
    <mergeCell ref="A2:F2"/>
    <mergeCell ref="B3:E3"/>
    <mergeCell ref="B16:E16"/>
    <mergeCell ref="B7:E7"/>
  </mergeCells>
  <printOptions horizontalCentered="1"/>
  <pageMargins left="0.7086614173228347" right="0.31496062992125984" top="0.7480314960629921" bottom="0.5511811023622047" header="0.31496062992125984" footer="0.31496062992125984"/>
  <pageSetup fitToHeight="0" horizontalDpi="1200" verticalDpi="12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2015-10-09T13:53:33Z</dcterms:modified>
  <cp:category/>
  <cp:version/>
  <cp:contentType/>
  <cp:contentStatus/>
</cp:coreProperties>
</file>